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Ruan Aslan\Desktop\R &amp; S ENGENHARIA E CONSULTORIA\OBRAS E PROJETOS\OBRAS 2025\MOGEIRO - PB\ESCOLA\"/>
    </mc:Choice>
  </mc:AlternateContent>
  <xr:revisionPtr revIDLastSave="0" documentId="8_{E3BD28DE-E224-4BAF-8543-B0A70C994FC8}" xr6:coauthVersionLast="47" xr6:coauthVersionMax="47" xr10:uidLastSave="{00000000-0000-0000-0000-000000000000}"/>
  <bookViews>
    <workbookView xWindow="-120" yWindow="-120" windowWidth="29040" windowHeight="15840" xr2:uid="{00000000-000D-0000-FFFF-FFFF00000000}"/>
  </bookViews>
  <sheets>
    <sheet name="PROPOSTA" sheetId="1" r:id="rId1"/>
    <sheet name="CRONOGRAMA" sheetId="13" r:id="rId2"/>
    <sheet name="BDI" sheetId="4" r:id="rId3"/>
    <sheet name="ENCARGOS SOCIAIS " sheetId="11" r:id="rId4"/>
    <sheet name="COMPOSIÇÕES - SINAPI" sheetId="7" r:id="rId5"/>
    <sheet name="COMPOSIÇÕES - FNDE" sheetId="8"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s>
  <definedNames>
    <definedName name="\C" localSheetId="3">[1]Reforma!#REF!</definedName>
    <definedName name="\C">[1]Reforma!#REF!</definedName>
    <definedName name="\D" localSheetId="3">[1]Reforma!#REF!</definedName>
    <definedName name="\D">[1]Reforma!#REF!</definedName>
    <definedName name="\G" localSheetId="3">[1]Reforma!#REF!</definedName>
    <definedName name="\G">[1]Reforma!#REF!</definedName>
    <definedName name="\I" localSheetId="3">[1]Reforma!#REF!</definedName>
    <definedName name="\I">[1]Reforma!#REF!</definedName>
    <definedName name="\l" localSheetId="3">#REF!</definedName>
    <definedName name="\l">#REF!</definedName>
    <definedName name="\M" localSheetId="3">[1]Reforma!#REF!</definedName>
    <definedName name="\M">[1]Reforma!#REF!</definedName>
    <definedName name="\P" localSheetId="3">[1]Reforma!#REF!</definedName>
    <definedName name="\P">[1]Reforma!#REF!</definedName>
    <definedName name="\R" localSheetId="3">[1]Reforma!#REF!</definedName>
    <definedName name="\R">[1]Reforma!#REF!</definedName>
    <definedName name="\s" localSheetId="3">#REF!</definedName>
    <definedName name="\s">#REF!</definedName>
    <definedName name="\t" localSheetId="3">#REF!</definedName>
    <definedName name="\t">#REF!</definedName>
    <definedName name="\Y" localSheetId="3">[1]Reforma!#REF!</definedName>
    <definedName name="\Y">[1]Reforma!#REF!</definedName>
    <definedName name="_" localSheetId="3">[1]Reforma!#REF!</definedName>
    <definedName name="_">[1]Reforma!#REF!</definedName>
    <definedName name="___________R" localSheetId="3">#REF!</definedName>
    <definedName name="___________R">#REF!</definedName>
    <definedName name="_________R">#REF!</definedName>
    <definedName name="________MDO1">[2]INSUMOS!$C$8</definedName>
    <definedName name="________MDO2">[3]INSUMOS!$C$6</definedName>
    <definedName name="________R">#REF!</definedName>
    <definedName name="_______MDO1">[2]INSUMOS!$C$8</definedName>
    <definedName name="_______MDO2">[3]INSUMOS!$C$6</definedName>
    <definedName name="_______R">#REF!</definedName>
    <definedName name="______MDO1">[2]INSUMOS!$C$8</definedName>
    <definedName name="______MDO2">[3]INSUMOS!$C$6</definedName>
    <definedName name="______R">#REF!</definedName>
    <definedName name="_____MDO1">[4]INSUMOS!$C$8</definedName>
    <definedName name="_____MDO2">[3]INSUMOS!$C$6</definedName>
    <definedName name="_____R">#REF!</definedName>
    <definedName name="____MDO1">[4]INSUMOS!$C$8</definedName>
    <definedName name="____MDO2">[3]INSUMOS!$C$6</definedName>
    <definedName name="____R">#REF!</definedName>
    <definedName name="___ELE3">#REF!</definedName>
    <definedName name="___MDO1">[4]INSUMOS!$C$8</definedName>
    <definedName name="___MDO2">[3]INSUMOS!$C$6</definedName>
    <definedName name="___R">#REF!</definedName>
    <definedName name="___sub1">#REF!</definedName>
    <definedName name="___sub2">#REF!</definedName>
    <definedName name="___sub3">#REF!</definedName>
    <definedName name="___sub4">#REF!</definedName>
    <definedName name="___tot1">#REF!</definedName>
    <definedName name="___tot2">#REF!</definedName>
    <definedName name="___tot3">#REF!</definedName>
    <definedName name="___tot4">#REF!</definedName>
    <definedName name="___tot5">#REF!</definedName>
    <definedName name="___tot6">#REF!</definedName>
    <definedName name="___tot7">#REF!</definedName>
    <definedName name="___tot8">#REF!</definedName>
    <definedName name="__ELE1">#REF!</definedName>
    <definedName name="__ELE2">#REF!</definedName>
    <definedName name="__ELE3">#REF!</definedName>
    <definedName name="__MDO1">[4]INSUMOS!$C$8</definedName>
    <definedName name="__MDO2">[3]INSUMOS!$C$6</definedName>
    <definedName name="__R">#REF!</definedName>
    <definedName name="__sub1">#REF!</definedName>
    <definedName name="__sub2">#REF!</definedName>
    <definedName name="__sub3">#REF!</definedName>
    <definedName name="__sub4">#REF!</definedName>
    <definedName name="__tot1">#REF!</definedName>
    <definedName name="__tot2">#REF!</definedName>
    <definedName name="__tot3">#REF!</definedName>
    <definedName name="__tot4">#REF!</definedName>
    <definedName name="__tot5">#REF!</definedName>
    <definedName name="__tot6">#REF!</definedName>
    <definedName name="__tot7">#REF!</definedName>
    <definedName name="__tot8">#REF!</definedName>
    <definedName name="__xlfn.BAHTTEXT" hidden="1">#NAME?</definedName>
    <definedName name="__xlnm.Print_Titles_2">#REF!</definedName>
    <definedName name="_01_09_96">#REF!</definedName>
    <definedName name="_6.3">[5]Memória!#REF!</definedName>
    <definedName name="_A1">#REF!</definedName>
    <definedName name="_C">[1]Reforma!#REF!</definedName>
    <definedName name="_C_1">[1]Reforma!#REF!</definedName>
    <definedName name="_cab1">#REF!</definedName>
    <definedName name="_COM010201">#REF!</definedName>
    <definedName name="_COM010202">#REF!</definedName>
    <definedName name="_COM010205">#REF!</definedName>
    <definedName name="_COM010206">#REF!</definedName>
    <definedName name="_COM010210">#REF!</definedName>
    <definedName name="_COM010301">#REF!</definedName>
    <definedName name="_COM010401">#REF!</definedName>
    <definedName name="_COM010402">#REF!</definedName>
    <definedName name="_COM010407">#REF!</definedName>
    <definedName name="_COM010413">#REF!</definedName>
    <definedName name="_COM010501">#REF!</definedName>
    <definedName name="_COM010503">#REF!</definedName>
    <definedName name="_COM010505">#REF!</definedName>
    <definedName name="_COM010509">#REF!</definedName>
    <definedName name="_COM010512">#REF!</definedName>
    <definedName name="_COM010518">#REF!</definedName>
    <definedName name="_COM010519">#REF!</definedName>
    <definedName name="_COM010521">#REF!</definedName>
    <definedName name="_COM010523">#REF!</definedName>
    <definedName name="_COM010532">#REF!</definedName>
    <definedName name="_COM010533">#REF!</definedName>
    <definedName name="_COM010536">#REF!</definedName>
    <definedName name="_COM010701">#REF!</definedName>
    <definedName name="_COM010703">#REF!</definedName>
    <definedName name="_COM010705">#REF!</definedName>
    <definedName name="_COM010708">#REF!</definedName>
    <definedName name="_COM010710">#REF!</definedName>
    <definedName name="_COM010712">#REF!</definedName>
    <definedName name="_COM010717">#REF!</definedName>
    <definedName name="_COM010718">#REF!</definedName>
    <definedName name="_COM020201">#REF!</definedName>
    <definedName name="_COM020205">#REF!</definedName>
    <definedName name="_COM020211">#REF!</definedName>
    <definedName name="_COM020217">#REF!</definedName>
    <definedName name="_COM030102">#REF!</definedName>
    <definedName name="_COM030201">#REF!</definedName>
    <definedName name="_COM030303">#REF!</definedName>
    <definedName name="_COM030317">#REF!</definedName>
    <definedName name="_COM040101">#REF!</definedName>
    <definedName name="_COM040202">#REF!</definedName>
    <definedName name="_COM050103">#REF!</definedName>
    <definedName name="_COM050207">#REF!</definedName>
    <definedName name="_COM060101">#REF!</definedName>
    <definedName name="_COM080101">#REF!</definedName>
    <definedName name="_COM080310">#REF!</definedName>
    <definedName name="_COM090101">#REF!</definedName>
    <definedName name="_COM100302">#REF!</definedName>
    <definedName name="_COM110101">#REF!</definedName>
    <definedName name="_COM110104">#REF!</definedName>
    <definedName name="_COM110107">#REF!</definedName>
    <definedName name="_COM120101">#REF!</definedName>
    <definedName name="_COM120105">#REF!</definedName>
    <definedName name="_COM120106">#REF!</definedName>
    <definedName name="_COM120107">#REF!</definedName>
    <definedName name="_COM120110">#REF!</definedName>
    <definedName name="_COM120150">#REF!</definedName>
    <definedName name="_COM130101">#REF!</definedName>
    <definedName name="_COM130103">#REF!</definedName>
    <definedName name="_COM130304">#REF!</definedName>
    <definedName name="_COM130401">#REF!</definedName>
    <definedName name="_COM140102">#REF!</definedName>
    <definedName name="_COM140109">#REF!</definedName>
    <definedName name="_COM140113">#REF!</definedName>
    <definedName name="_COM140122">#REF!</definedName>
    <definedName name="_COM140126">#REF!</definedName>
    <definedName name="_COM140129">#REF!</definedName>
    <definedName name="_COM140135">#REF!</definedName>
    <definedName name="_COM140143">#REF!</definedName>
    <definedName name="_COM140145">#REF!</definedName>
    <definedName name="_COM150130">#REF!</definedName>
    <definedName name="_COM170101">#REF!</definedName>
    <definedName name="_COM170102">#REF!</definedName>
    <definedName name="_COM170103">#REF!</definedName>
    <definedName name="_cron." hidden="1">#REF!</definedName>
    <definedName name="_D">[1]Reforma!#REF!</definedName>
    <definedName name="_D_1">[1]Reforma!#REF!</definedName>
    <definedName name="_ELE1">#REF!</definedName>
    <definedName name="_ELE2">#REF!</definedName>
    <definedName name="_ELE3">#REF!</definedName>
    <definedName name="_FCCEMED_">[1]Reforma!#REF!</definedName>
    <definedName name="_Fill" hidden="1">#REF!</definedName>
    <definedName name="_G">[1]Reforma!#REF!</definedName>
    <definedName name="_G_1">[1]Reforma!#REF!</definedName>
    <definedName name="_GLB2">#REF!</definedName>
    <definedName name="_GOTO_D1_">[1]Reforma!#REF!</definedName>
    <definedName name="_GOTO_E1_">[1]Reforma!#REF!</definedName>
    <definedName name="_GOTO_N1_">[1]Reforma!#REF!</definedName>
    <definedName name="_HOME__">[1]Reforma!#REF!</definedName>
    <definedName name="_I">[1]Reforma!#REF!</definedName>
    <definedName name="_I_1">[1]Reforma!#REF!</definedName>
    <definedName name="_i3">#REF!</definedName>
    <definedName name="_Key1" hidden="1">#REF!</definedName>
    <definedName name="_M">[1]Reforma!#REF!</definedName>
    <definedName name="_M_1">[1]Reforma!#REF!</definedName>
    <definedName name="_MAO010201">#REF!</definedName>
    <definedName name="_MAO010202">#REF!</definedName>
    <definedName name="_MAO010205">#REF!</definedName>
    <definedName name="_MAO010206">#REF!</definedName>
    <definedName name="_MAO010210">#REF!</definedName>
    <definedName name="_MAO010401">#REF!</definedName>
    <definedName name="_MAO010402">#REF!</definedName>
    <definedName name="_MAO010407">#REF!</definedName>
    <definedName name="_MAO010413">#REF!</definedName>
    <definedName name="_MAO010501">#REF!</definedName>
    <definedName name="_MAO010503">#REF!</definedName>
    <definedName name="_MAO010505">#REF!</definedName>
    <definedName name="_MAO010509">#REF!</definedName>
    <definedName name="_MAO010512">#REF!</definedName>
    <definedName name="_MAO010518">#REF!</definedName>
    <definedName name="_MAO010519">#REF!</definedName>
    <definedName name="_MAO010521">#REF!</definedName>
    <definedName name="_MAO010523">#REF!</definedName>
    <definedName name="_MAO010532">#REF!</definedName>
    <definedName name="_MAO010533">#REF!</definedName>
    <definedName name="_MAO010536">#REF!</definedName>
    <definedName name="_MAO010701">#REF!</definedName>
    <definedName name="_MAO010703">#REF!</definedName>
    <definedName name="_MAO010705">#REF!</definedName>
    <definedName name="_MAO010708">#REF!</definedName>
    <definedName name="_MAO010710">#REF!</definedName>
    <definedName name="_MAO010712">#REF!</definedName>
    <definedName name="_MAO010717">#REF!</definedName>
    <definedName name="_MAO020201">#REF!</definedName>
    <definedName name="_MAO020205">#REF!</definedName>
    <definedName name="_MAO020211">#REF!</definedName>
    <definedName name="_MAO020217">#REF!</definedName>
    <definedName name="_MAO030102">#REF!</definedName>
    <definedName name="_MAO030201">#REF!</definedName>
    <definedName name="_MAO030303">#REF!</definedName>
    <definedName name="_MAO030317">#REF!</definedName>
    <definedName name="_MAO040101">#REF!</definedName>
    <definedName name="_MAO040202">#REF!</definedName>
    <definedName name="_MAO050103">#REF!</definedName>
    <definedName name="_MAO050207">#REF!</definedName>
    <definedName name="_MAO060101">#REF!</definedName>
    <definedName name="_MAO080310">#REF!</definedName>
    <definedName name="_MAO090101">#REF!</definedName>
    <definedName name="_MAO110101">#REF!</definedName>
    <definedName name="_MAO110104">#REF!</definedName>
    <definedName name="_MAO110107">#REF!</definedName>
    <definedName name="_MAO120101">#REF!</definedName>
    <definedName name="_MAO120105">#REF!</definedName>
    <definedName name="_MAO120106">#REF!</definedName>
    <definedName name="_MAO120107">#REF!</definedName>
    <definedName name="_MAO120110">#REF!</definedName>
    <definedName name="_MAO120150">#REF!</definedName>
    <definedName name="_MAO130101">#REF!</definedName>
    <definedName name="_MAO130103">#REF!</definedName>
    <definedName name="_MAO130304">#REF!</definedName>
    <definedName name="_MAO130401">#REF!</definedName>
    <definedName name="_MAO140102">#REF!</definedName>
    <definedName name="_MAO140109">#REF!</definedName>
    <definedName name="_MAO140113">#REF!</definedName>
    <definedName name="_MAO140122">#REF!</definedName>
    <definedName name="_MAO140126">#REF!</definedName>
    <definedName name="_MAO140129">#REF!</definedName>
    <definedName name="_MAO140135">#REF!</definedName>
    <definedName name="_MAO140143">#REF!</definedName>
    <definedName name="_MAO140145">#REF!</definedName>
    <definedName name="_MAT010301">#REF!</definedName>
    <definedName name="_MAT010401">#REF!</definedName>
    <definedName name="_MAT010402">#REF!</definedName>
    <definedName name="_MAT010407">#REF!</definedName>
    <definedName name="_MAT010413">#REF!</definedName>
    <definedName name="_MAT010536">#REF!</definedName>
    <definedName name="_MAT010703">#REF!</definedName>
    <definedName name="_MAT010708">#REF!</definedName>
    <definedName name="_MAT010710">#REF!</definedName>
    <definedName name="_MAT010718">#REF!</definedName>
    <definedName name="_MAT020201">#REF!</definedName>
    <definedName name="_MAT020205">#REF!</definedName>
    <definedName name="_MAT020211">#REF!</definedName>
    <definedName name="_MAT030102">#REF!</definedName>
    <definedName name="_MAT030201">#REF!</definedName>
    <definedName name="_MAT030303">#REF!</definedName>
    <definedName name="_MAT030317">#REF!</definedName>
    <definedName name="_MAT040101">#REF!</definedName>
    <definedName name="_MAT040202">#REF!</definedName>
    <definedName name="_MAT050103">#REF!</definedName>
    <definedName name="_MAT050207">#REF!</definedName>
    <definedName name="_MAT060101">#REF!</definedName>
    <definedName name="_MAT080101">#REF!</definedName>
    <definedName name="_MAT080310">#REF!</definedName>
    <definedName name="_MAT090101">#REF!</definedName>
    <definedName name="_MAT100302">#REF!</definedName>
    <definedName name="_MAT110101">#REF!</definedName>
    <definedName name="_MAT110104">#REF!</definedName>
    <definedName name="_MAT110107">#REF!</definedName>
    <definedName name="_MAT120101">#REF!</definedName>
    <definedName name="_MAT120105">#REF!</definedName>
    <definedName name="_MAT120106">#REF!</definedName>
    <definedName name="_MAT120107">#REF!</definedName>
    <definedName name="_MAT120110">#REF!</definedName>
    <definedName name="_MAT120150">#REF!</definedName>
    <definedName name="_MAT130101">#REF!</definedName>
    <definedName name="_MAT130103">#REF!</definedName>
    <definedName name="_MAT130304">#REF!</definedName>
    <definedName name="_MAT130401">#REF!</definedName>
    <definedName name="_MAT140102">#REF!</definedName>
    <definedName name="_MAT140109">#REF!</definedName>
    <definedName name="_MAT140113">#REF!</definedName>
    <definedName name="_MAT140122">#REF!</definedName>
    <definedName name="_MAT140126">#REF!</definedName>
    <definedName name="_MAT140129">#REF!</definedName>
    <definedName name="_MAT140135">#REF!</definedName>
    <definedName name="_MAT140143">#REF!</definedName>
    <definedName name="_MAT140145">#REF!</definedName>
    <definedName name="_MAT150130">#REF!</definedName>
    <definedName name="_MAT170101">#REF!</definedName>
    <definedName name="_MAT170102">#REF!</definedName>
    <definedName name="_MAT170103">#REF!</definedName>
    <definedName name="_MatMult_A" hidden="1">#REF!</definedName>
    <definedName name="_MatMult_AxB" hidden="1">#REF!</definedName>
    <definedName name="_MatMult_B" hidden="1">#REF!</definedName>
    <definedName name="_MDO1">[6]INSUMOS!$C$8</definedName>
    <definedName name="_MDO2">[6]INSUMOS!$C$9</definedName>
    <definedName name="_Order1" hidden="1">255</definedName>
    <definedName name="_P">[1]Reforma!#REF!</definedName>
    <definedName name="_P_1">[1]Reforma!#REF!</definedName>
    <definedName name="_Parse_In" hidden="1">#REF!</definedName>
    <definedName name="_Parse_Out" hidden="1">#REF!</definedName>
    <definedName name="_PL1">#REF!</definedName>
    <definedName name="_PPOS015Q_AGPQ_">#REF!</definedName>
    <definedName name="_PPOS015Q_AGPQ__6">#REF!</definedName>
    <definedName name="_PRE010201">#REF!</definedName>
    <definedName name="_PRE010202">#REF!</definedName>
    <definedName name="_PRE010205">#REF!</definedName>
    <definedName name="_PRE010206">#REF!</definedName>
    <definedName name="_PRE010210">#REF!</definedName>
    <definedName name="_PRE010301">#REF!</definedName>
    <definedName name="_PRE010401">#REF!</definedName>
    <definedName name="_PRE010402">#REF!</definedName>
    <definedName name="_PRE010407">#REF!</definedName>
    <definedName name="_PRE010413">#REF!</definedName>
    <definedName name="_PRE010501">#REF!</definedName>
    <definedName name="_PRE010503">#REF!</definedName>
    <definedName name="_PRE010505">#REF!</definedName>
    <definedName name="_PRE010509">#REF!</definedName>
    <definedName name="_PRE010512">#REF!</definedName>
    <definedName name="_PRE010518">#REF!</definedName>
    <definedName name="_PRE010519">#REF!</definedName>
    <definedName name="_PRE010521">#REF!</definedName>
    <definedName name="_PRE010523">#REF!</definedName>
    <definedName name="_PRE010532">#REF!</definedName>
    <definedName name="_PRE010533">#REF!</definedName>
    <definedName name="_PRE010536">#REF!</definedName>
    <definedName name="_PRE010701">#REF!</definedName>
    <definedName name="_PRE010703">#REF!</definedName>
    <definedName name="_PRE010705">#REF!</definedName>
    <definedName name="_PRE010708">#REF!</definedName>
    <definedName name="_PRE010710">#REF!</definedName>
    <definedName name="_PRE010712">#REF!</definedName>
    <definedName name="_PRE010717">#REF!</definedName>
    <definedName name="_PRE010718">#REF!</definedName>
    <definedName name="_PRE020201">#REF!</definedName>
    <definedName name="_PRE020205">#REF!</definedName>
    <definedName name="_PRE020211">#REF!</definedName>
    <definedName name="_PRE020217">#REF!</definedName>
    <definedName name="_PRE030102">#REF!</definedName>
    <definedName name="_PRE030201">#REF!</definedName>
    <definedName name="_PRE030303">#REF!</definedName>
    <definedName name="_PRE030317">#REF!</definedName>
    <definedName name="_PRE040101">#REF!</definedName>
    <definedName name="_PRE040202">#REF!</definedName>
    <definedName name="_PRE050103">#REF!</definedName>
    <definedName name="_PRE050207">#REF!</definedName>
    <definedName name="_PRE060101">#REF!</definedName>
    <definedName name="_PRE080101">#REF!</definedName>
    <definedName name="_PRE080310">#REF!</definedName>
    <definedName name="_PRE090101">#REF!</definedName>
    <definedName name="_PRE100302">#REF!</definedName>
    <definedName name="_PRE110101">#REF!</definedName>
    <definedName name="_PRE110104">#REF!</definedName>
    <definedName name="_PRE110107">#REF!</definedName>
    <definedName name="_PRE120101">#REF!</definedName>
    <definedName name="_PRE120105">#REF!</definedName>
    <definedName name="_PRE120106">#REF!</definedName>
    <definedName name="_PRE120107">#REF!</definedName>
    <definedName name="_PRE120110">#REF!</definedName>
    <definedName name="_PRE120150">#REF!</definedName>
    <definedName name="_PRE130101">#REF!</definedName>
    <definedName name="_PRE130103">#REF!</definedName>
    <definedName name="_PRE130304">#REF!</definedName>
    <definedName name="_PRE130401">#REF!</definedName>
    <definedName name="_PRE140102">#REF!</definedName>
    <definedName name="_PRE140109">#REF!</definedName>
    <definedName name="_PRE140113">#REF!</definedName>
    <definedName name="_PRE140122">#REF!</definedName>
    <definedName name="_PRE140126">#REF!</definedName>
    <definedName name="_PRE140129">#REF!</definedName>
    <definedName name="_PRE140135">#REF!</definedName>
    <definedName name="_PRE140143">#REF!</definedName>
    <definedName name="_PRE140145">#REF!</definedName>
    <definedName name="_PRE150130">#REF!</definedName>
    <definedName name="_PRE170101">#REF!</definedName>
    <definedName name="_PRE170102">#REF!</definedName>
    <definedName name="_PRE170103">#REF!</definedName>
    <definedName name="_QUA010201">#REF!</definedName>
    <definedName name="_QUA010202">#REF!</definedName>
    <definedName name="_QUA010205">#REF!</definedName>
    <definedName name="_QUA010206">#REF!</definedName>
    <definedName name="_QUA010210">#REF!</definedName>
    <definedName name="_QUA010301">#REF!</definedName>
    <definedName name="_QUA010401">#REF!</definedName>
    <definedName name="_QUA010402">#REF!</definedName>
    <definedName name="_QUA010407">#REF!</definedName>
    <definedName name="_QUA010413">#REF!</definedName>
    <definedName name="_QUA010501">#REF!</definedName>
    <definedName name="_QUA010503">#REF!</definedName>
    <definedName name="_QUA010505">#REF!</definedName>
    <definedName name="_QUA010509">#REF!</definedName>
    <definedName name="_QUA010512">#REF!</definedName>
    <definedName name="_QUA010518">#REF!</definedName>
    <definedName name="_QUA010519">#REF!</definedName>
    <definedName name="_QUA010521">#REF!</definedName>
    <definedName name="_QUA010523">#REF!</definedName>
    <definedName name="_QUA010532">#REF!</definedName>
    <definedName name="_QUA010533">#REF!</definedName>
    <definedName name="_QUA010536">#REF!</definedName>
    <definedName name="_QUA010701">#REF!</definedName>
    <definedName name="_QUA010703">#REF!</definedName>
    <definedName name="_QUA010705">#REF!</definedName>
    <definedName name="_QUA010708">#REF!</definedName>
    <definedName name="_QUA010710">#REF!</definedName>
    <definedName name="_QUA010712">#REF!</definedName>
    <definedName name="_QUA010717">#REF!</definedName>
    <definedName name="_QUA010718">#REF!</definedName>
    <definedName name="_QUA020201">#REF!</definedName>
    <definedName name="_QUA020205">#REF!</definedName>
    <definedName name="_QUA020211">#REF!</definedName>
    <definedName name="_QUA020217">#REF!</definedName>
    <definedName name="_QUA030102">#REF!</definedName>
    <definedName name="_QUA030201">#REF!</definedName>
    <definedName name="_QUA030303">#REF!</definedName>
    <definedName name="_QUA030317">#REF!</definedName>
    <definedName name="_QUA040101">#REF!</definedName>
    <definedName name="_QUA040202">#REF!</definedName>
    <definedName name="_QUA050103">#REF!</definedName>
    <definedName name="_QUA050207">#REF!</definedName>
    <definedName name="_QUA060101">#REF!</definedName>
    <definedName name="_QUA080101">#REF!</definedName>
    <definedName name="_QUA080310">#REF!</definedName>
    <definedName name="_QUA090101">#REF!</definedName>
    <definedName name="_QUA100302">#REF!</definedName>
    <definedName name="_QUA110101">#REF!</definedName>
    <definedName name="_QUA110104">#REF!</definedName>
    <definedName name="_QUA110107">#REF!</definedName>
    <definedName name="_QUA120101">#REF!</definedName>
    <definedName name="_QUA120105">#REF!</definedName>
    <definedName name="_QUA120106">#REF!</definedName>
    <definedName name="_QUA120107">#REF!</definedName>
    <definedName name="_QUA120110">#REF!</definedName>
    <definedName name="_QUA120150">#REF!</definedName>
    <definedName name="_QUA130101">#REF!</definedName>
    <definedName name="_QUA130103">#REF!</definedName>
    <definedName name="_QUA130304">#REF!</definedName>
    <definedName name="_QUA130401">#REF!</definedName>
    <definedName name="_QUA140102">#REF!</definedName>
    <definedName name="_QUA140109">#REF!</definedName>
    <definedName name="_QUA140113">#REF!</definedName>
    <definedName name="_QUA140122">#REF!</definedName>
    <definedName name="_QUA140126">#REF!</definedName>
    <definedName name="_QUA140129">#REF!</definedName>
    <definedName name="_QUA140135">#REF!</definedName>
    <definedName name="_QUA140143">#REF!</definedName>
    <definedName name="_QUA140145">#REF!</definedName>
    <definedName name="_QUA150130">#REF!</definedName>
    <definedName name="_QUA170101">#REF!</definedName>
    <definedName name="_QUA170102">#REF!</definedName>
    <definedName name="_QUA170103">#REF!</definedName>
    <definedName name="_R">#REF!</definedName>
    <definedName name="_R_1">[1]Reforma!#REF!</definedName>
    <definedName name="_REA1.N10_">[1]Reforma!#REF!</definedName>
    <definedName name="_REC11100">#REF!</definedName>
    <definedName name="_REC11110">#REF!</definedName>
    <definedName name="_REC11115">#REF!</definedName>
    <definedName name="_REC11125">#REF!</definedName>
    <definedName name="_REC11130">#REF!</definedName>
    <definedName name="_REC11135">#REF!</definedName>
    <definedName name="_REC11145">#REF!</definedName>
    <definedName name="_REC11150">#REF!</definedName>
    <definedName name="_REC11165">#REF!</definedName>
    <definedName name="_REC11170">#REF!</definedName>
    <definedName name="_REC11180">#REF!</definedName>
    <definedName name="_REC11185">#REF!</definedName>
    <definedName name="_REC11220">#REF!</definedName>
    <definedName name="_REC12105">#REF!</definedName>
    <definedName name="_REC12555">#REF!</definedName>
    <definedName name="_REC12570">#REF!</definedName>
    <definedName name="_REC12575">#REF!</definedName>
    <definedName name="_REC12580">#REF!</definedName>
    <definedName name="_REC12600">#REF!</definedName>
    <definedName name="_REC12610">#REF!</definedName>
    <definedName name="_REC12630">#REF!</definedName>
    <definedName name="_REC12631">#REF!</definedName>
    <definedName name="_REC12640">#REF!</definedName>
    <definedName name="_REC12645">#REF!</definedName>
    <definedName name="_REC12665">#REF!</definedName>
    <definedName name="_REC12690">#REF!</definedName>
    <definedName name="_REC12700">#REF!</definedName>
    <definedName name="_REC12710">#REF!</definedName>
    <definedName name="_REC13111">#REF!</definedName>
    <definedName name="_REC13112">#REF!</definedName>
    <definedName name="_REC13121">#REF!</definedName>
    <definedName name="_REC13720">#REF!</definedName>
    <definedName name="_REC14100">#REF!</definedName>
    <definedName name="_REC14161">#REF!</definedName>
    <definedName name="_REC14195">#REF!</definedName>
    <definedName name="_REC14205">#REF!</definedName>
    <definedName name="_REC14260">#REF!</definedName>
    <definedName name="_REC14500">#REF!</definedName>
    <definedName name="_REC14515">#REF!</definedName>
    <definedName name="_REC14555">#REF!</definedName>
    <definedName name="_REC14565">#REF!</definedName>
    <definedName name="_REC15135">#REF!</definedName>
    <definedName name="_REC15140">#REF!</definedName>
    <definedName name="_REC15195">#REF!</definedName>
    <definedName name="_REC15225">#REF!</definedName>
    <definedName name="_REC15230">#REF!</definedName>
    <definedName name="_REC15515">#REF!</definedName>
    <definedName name="_REC15560">#REF!</definedName>
    <definedName name="_REC15565">#REF!</definedName>
    <definedName name="_REC15570">#REF!</definedName>
    <definedName name="_REC15575">#REF!</definedName>
    <definedName name="_REC15583">#REF!</definedName>
    <definedName name="_REC15590">#REF!</definedName>
    <definedName name="_REC15591">#REF!</definedName>
    <definedName name="_REC15610">#REF!</definedName>
    <definedName name="_REC15625">#REF!</definedName>
    <definedName name="_REC15635">#REF!</definedName>
    <definedName name="_REC15655">#REF!</definedName>
    <definedName name="_REC15665">#REF!</definedName>
    <definedName name="_REC16515">#REF!</definedName>
    <definedName name="_REC16535">#REF!</definedName>
    <definedName name="_REC17140">#REF!</definedName>
    <definedName name="_REC19500">#REF!</definedName>
    <definedName name="_REC19501">#REF!</definedName>
    <definedName name="_REC19502">#REF!</definedName>
    <definedName name="_REC19503">#REF!</definedName>
    <definedName name="_REC19504">#REF!</definedName>
    <definedName name="_REC19505">#REF!</definedName>
    <definedName name="_REC20100">#REF!</definedName>
    <definedName name="_REC20105">#REF!</definedName>
    <definedName name="_REC20110">#REF!</definedName>
    <definedName name="_REC20115">#REF!</definedName>
    <definedName name="_REC20130">#REF!</definedName>
    <definedName name="_REC20135">#REF!</definedName>
    <definedName name="_REC20140">#REF!</definedName>
    <definedName name="_REC20145">#REF!</definedName>
    <definedName name="_REC20150">#REF!</definedName>
    <definedName name="_REC20155">#REF!</definedName>
    <definedName name="_REC20175">#REF!</definedName>
    <definedName name="_REC20185">#REF!</definedName>
    <definedName name="_REC20190">#REF!</definedName>
    <definedName name="_REC20195">#REF!</definedName>
    <definedName name="_REC20210">#REF!</definedName>
    <definedName name="_Regression_Int">1</definedName>
    <definedName name="_RET1">[7]Regula!$J$36</definedName>
    <definedName name="_Sort" hidden="1">#REF!</definedName>
    <definedName name="_sub1">#REF!</definedName>
    <definedName name="_sub2">#REF!</definedName>
    <definedName name="_sub3">#REF!</definedName>
    <definedName name="_sub4">#REF!</definedName>
    <definedName name="_svi2">#REF!</definedName>
    <definedName name="_tot1">#REF!</definedName>
    <definedName name="_tot2">#REF!</definedName>
    <definedName name="_tot3">#REF!</definedName>
    <definedName name="_tot4">#REF!</definedName>
    <definedName name="_tot5">#REF!</definedName>
    <definedName name="_tot6">#REF!</definedName>
    <definedName name="_tot7">#REF!</definedName>
    <definedName name="_tot8">#REF!</definedName>
    <definedName name="_TT102">'[8]Relatório-1ª med.'!#REF!</definedName>
    <definedName name="_TT107">'[8]Relatório-1ª med.'!#REF!</definedName>
    <definedName name="_TT121">'[8]Relatório-1ª med.'!#REF!</definedName>
    <definedName name="_TT123">'[8]Relatório-1ª med.'!#REF!</definedName>
    <definedName name="_TT19">'[8]Relatório-1ª med.'!#REF!</definedName>
    <definedName name="_TT20">'[8]Relatório-1ª med.'!#REF!</definedName>
    <definedName name="_TT21">'[8]Relatório-1ª med.'!#REF!</definedName>
    <definedName name="_TT22">'[8]Relatório-1ª med.'!#REF!</definedName>
    <definedName name="_TT26">'[8]Relatório-1ª med.'!#REF!</definedName>
    <definedName name="_TT27">'[8]Relatório-1ª med.'!#REF!</definedName>
    <definedName name="_TT28">'[8]Relatório-1ª med.'!#REF!</definedName>
    <definedName name="_TT30">'[8]Relatório-1ª med.'!#REF!</definedName>
    <definedName name="_TT31">'[8]Relatório-1ª med.'!#REF!</definedName>
    <definedName name="_TT32">'[8]Relatório-1ª med.'!#REF!</definedName>
    <definedName name="_TT33">'[8]Relatório-1ª med.'!#REF!</definedName>
    <definedName name="_TT34">'[8]Relatório-1ª med.'!#REF!</definedName>
    <definedName name="_TT36">'[8]Relatório-1ª med.'!#REF!</definedName>
    <definedName name="_TT37">'[8]Relatório-1ª med.'!#REF!</definedName>
    <definedName name="_TT38">'[8]Relatório-1ª med.'!#REF!</definedName>
    <definedName name="_TT39">'[8]Relatório-1ª med.'!#REF!</definedName>
    <definedName name="_TT40">'[8]Relatório-1ª med.'!#REF!</definedName>
    <definedName name="_TT5">'[8]Relatório-1ª med.'!#REF!</definedName>
    <definedName name="_TT52">'[8]Relatório-1ª med.'!#REF!</definedName>
    <definedName name="_TT53">'[8]Relatório-1ª med.'!#REF!</definedName>
    <definedName name="_TT54">'[8]Relatório-1ª med.'!#REF!</definedName>
    <definedName name="_TT55">'[8]Relatório-1ª med.'!#REF!</definedName>
    <definedName name="_TT6">'[8]Relatório-1ª med.'!#REF!</definedName>
    <definedName name="_TT60">'[8]Relatório-1ª med.'!#REF!</definedName>
    <definedName name="_TT61">'[8]Relatório-1ª med.'!#REF!</definedName>
    <definedName name="_TT69">'[8]Relatório-1ª med.'!#REF!</definedName>
    <definedName name="_TT7">'[8]Relatório-1ª med.'!#REF!</definedName>
    <definedName name="_TT70">'[8]Relatório-1ª med.'!#REF!</definedName>
    <definedName name="_TT71">'[8]Relatório-1ª med.'!#REF!</definedName>
    <definedName name="_TT74">'[8]Relatório-1ª med.'!#REF!</definedName>
    <definedName name="_TT75">'[8]Relatório-1ª med.'!#REF!</definedName>
    <definedName name="_TT76">'[8]Relatório-1ª med.'!#REF!</definedName>
    <definedName name="_TT77">'[8]Relatório-1ª med.'!#REF!</definedName>
    <definedName name="_TT78">'[8]Relatório-1ª med.'!#REF!</definedName>
    <definedName name="_TT79">'[8]Relatório-1ª med.'!#REF!</definedName>
    <definedName name="_TT94">'[8]Relatório-1ª med.'!#REF!</definedName>
    <definedName name="_TT95">'[8]Relatório-1ª med.'!#REF!</definedName>
    <definedName name="_TT97">'[8]Relatório-1ª med.'!#REF!</definedName>
    <definedName name="_UNI11100">#REF!</definedName>
    <definedName name="_UNI11110">#REF!</definedName>
    <definedName name="_UNI11115">#REF!</definedName>
    <definedName name="_UNI11125">#REF!</definedName>
    <definedName name="_UNI11130">#REF!</definedName>
    <definedName name="_UNI11135">#REF!</definedName>
    <definedName name="_UNI11145">#REF!</definedName>
    <definedName name="_UNI11150">#REF!</definedName>
    <definedName name="_UNI11165">#REF!</definedName>
    <definedName name="_UNI11170">#REF!</definedName>
    <definedName name="_UNI11180">#REF!</definedName>
    <definedName name="_UNI11185">#REF!</definedName>
    <definedName name="_UNI11220">#REF!</definedName>
    <definedName name="_UNI12105">#REF!</definedName>
    <definedName name="_UNI12555">#REF!</definedName>
    <definedName name="_UNI12570">#REF!</definedName>
    <definedName name="_UNI12575">#REF!</definedName>
    <definedName name="_UNI12580">#REF!</definedName>
    <definedName name="_UNI12600">#REF!</definedName>
    <definedName name="_UNI12610">#REF!</definedName>
    <definedName name="_UNI12630">#REF!</definedName>
    <definedName name="_UNI12631">#REF!</definedName>
    <definedName name="_UNI12640">#REF!</definedName>
    <definedName name="_UNI12645">#REF!</definedName>
    <definedName name="_UNI12665">#REF!</definedName>
    <definedName name="_UNI12690">#REF!</definedName>
    <definedName name="_UNI12700">#REF!</definedName>
    <definedName name="_UNI12710">#REF!</definedName>
    <definedName name="_UNI13111">#REF!</definedName>
    <definedName name="_UNI13112">#REF!</definedName>
    <definedName name="_UNI13121">#REF!</definedName>
    <definedName name="_UNI13720">#REF!</definedName>
    <definedName name="_UNI14100">#REF!</definedName>
    <definedName name="_UNI14161">#REF!</definedName>
    <definedName name="_UNI14195">#REF!</definedName>
    <definedName name="_UNI14205">#REF!</definedName>
    <definedName name="_UNI14260">#REF!</definedName>
    <definedName name="_UNI14500">#REF!</definedName>
    <definedName name="_UNI14515">#REF!</definedName>
    <definedName name="_UNI14555">#REF!</definedName>
    <definedName name="_UNI14565">#REF!</definedName>
    <definedName name="_UNI15135">#REF!</definedName>
    <definedName name="_UNI15140">#REF!</definedName>
    <definedName name="_UNI15195">#REF!</definedName>
    <definedName name="_UNI15225">#REF!</definedName>
    <definedName name="_UNI15230">#REF!</definedName>
    <definedName name="_UNI15515">#REF!</definedName>
    <definedName name="_UNI15560">#REF!</definedName>
    <definedName name="_UNI15565">#REF!</definedName>
    <definedName name="_UNI15570">#REF!</definedName>
    <definedName name="_UNI15575">#REF!</definedName>
    <definedName name="_UNI15583">#REF!</definedName>
    <definedName name="_UNI15590">#REF!</definedName>
    <definedName name="_UNI15591">#REF!</definedName>
    <definedName name="_UNI15610">#REF!</definedName>
    <definedName name="_UNI15625">#REF!</definedName>
    <definedName name="_UNI15635">#REF!</definedName>
    <definedName name="_UNI15655">#REF!</definedName>
    <definedName name="_UNI15665">#REF!</definedName>
    <definedName name="_UNI16515">#REF!</definedName>
    <definedName name="_UNI16535">#REF!</definedName>
    <definedName name="_UNI17140">#REF!</definedName>
    <definedName name="_UNI19500">#REF!</definedName>
    <definedName name="_UNI19501">#REF!</definedName>
    <definedName name="_UNI19502">#REF!</definedName>
    <definedName name="_UNI19503">#REF!</definedName>
    <definedName name="_UNI19504">#REF!</definedName>
    <definedName name="_UNI19505">#REF!</definedName>
    <definedName name="_UNI20100">#REF!</definedName>
    <definedName name="_UNI20105">#REF!</definedName>
    <definedName name="_UNI20110">#REF!</definedName>
    <definedName name="_UNI20115">#REF!</definedName>
    <definedName name="_UNI20130">#REF!</definedName>
    <definedName name="_UNI20135">#REF!</definedName>
    <definedName name="_UNI20140">#REF!</definedName>
    <definedName name="_UNI20145">#REF!</definedName>
    <definedName name="_UNI20150">#REF!</definedName>
    <definedName name="_UNI20155">#REF!</definedName>
    <definedName name="_UNI20175">#REF!</definedName>
    <definedName name="_UNI20185">#REF!</definedName>
    <definedName name="_UNI20190">#REF!</definedName>
    <definedName name="_UNI20195">#REF!</definedName>
    <definedName name="_UNI20210">#REF!</definedName>
    <definedName name="_VAL11100">#REF!</definedName>
    <definedName name="_VAL11110">#REF!</definedName>
    <definedName name="_VAL11115">#REF!</definedName>
    <definedName name="_VAL11125">#REF!</definedName>
    <definedName name="_VAL11130">#REF!</definedName>
    <definedName name="_VAL11135">#REF!</definedName>
    <definedName name="_VAL11145">#REF!</definedName>
    <definedName name="_VAL11150">#REF!</definedName>
    <definedName name="_VAL11165">#REF!</definedName>
    <definedName name="_VAL11170">#REF!</definedName>
    <definedName name="_VAL11180">#REF!</definedName>
    <definedName name="_VAL11185">#REF!</definedName>
    <definedName name="_VAL11220">#REF!</definedName>
    <definedName name="_VAL12105">#REF!</definedName>
    <definedName name="_VAL12555">#REF!</definedName>
    <definedName name="_VAL12570">#REF!</definedName>
    <definedName name="_VAL12575">#REF!</definedName>
    <definedName name="_VAL12580">#REF!</definedName>
    <definedName name="_VAL12600">#REF!</definedName>
    <definedName name="_VAL12610">#REF!</definedName>
    <definedName name="_VAL12630">#REF!</definedName>
    <definedName name="_VAL12631">#REF!</definedName>
    <definedName name="_VAL12640">#REF!</definedName>
    <definedName name="_VAL12645">#REF!</definedName>
    <definedName name="_VAL12665">#REF!</definedName>
    <definedName name="_VAL12690">#REF!</definedName>
    <definedName name="_VAL12700">#REF!</definedName>
    <definedName name="_VAL12710">#REF!</definedName>
    <definedName name="_VAL13111">#REF!</definedName>
    <definedName name="_VAL13112">#REF!</definedName>
    <definedName name="_VAL13121">#REF!</definedName>
    <definedName name="_VAL13720">#REF!</definedName>
    <definedName name="_VAL14100">#REF!</definedName>
    <definedName name="_VAL14161">#REF!</definedName>
    <definedName name="_VAL14195">#REF!</definedName>
    <definedName name="_VAL14205">#REF!</definedName>
    <definedName name="_VAL14260">#REF!</definedName>
    <definedName name="_VAL14500">#REF!</definedName>
    <definedName name="_VAL14515">#REF!</definedName>
    <definedName name="_VAL14555">#REF!</definedName>
    <definedName name="_VAL14565">#REF!</definedName>
    <definedName name="_VAL15135">#REF!</definedName>
    <definedName name="_VAL15140">#REF!</definedName>
    <definedName name="_VAL15195">#REF!</definedName>
    <definedName name="_VAL15225">#REF!</definedName>
    <definedName name="_VAL15230">#REF!</definedName>
    <definedName name="_VAL15515">#REF!</definedName>
    <definedName name="_VAL15560">#REF!</definedName>
    <definedName name="_VAL15565">#REF!</definedName>
    <definedName name="_VAL15570">#REF!</definedName>
    <definedName name="_VAL15575">#REF!</definedName>
    <definedName name="_VAL15583">#REF!</definedName>
    <definedName name="_VAL15590">#REF!</definedName>
    <definedName name="_VAL15591">#REF!</definedName>
    <definedName name="_VAL15610">#REF!</definedName>
    <definedName name="_VAL15625">#REF!</definedName>
    <definedName name="_VAL15635">#REF!</definedName>
    <definedName name="_VAL15655">#REF!</definedName>
    <definedName name="_VAL15665">#REF!</definedName>
    <definedName name="_VAL16515">#REF!</definedName>
    <definedName name="_VAL16535">#REF!</definedName>
    <definedName name="_VAL17140">#REF!</definedName>
    <definedName name="_VAL19500">#REF!</definedName>
    <definedName name="_VAL19501">#REF!</definedName>
    <definedName name="_VAL19502">#REF!</definedName>
    <definedName name="_VAL19503">#REF!</definedName>
    <definedName name="_VAL19504">#REF!</definedName>
    <definedName name="_VAL19505">#REF!</definedName>
    <definedName name="_VAL20100">#REF!</definedName>
    <definedName name="_VAL20105">#REF!</definedName>
    <definedName name="_VAL20110">#REF!</definedName>
    <definedName name="_VAL20115">#REF!</definedName>
    <definedName name="_VAL20130">#REF!</definedName>
    <definedName name="_VAL20135">#REF!</definedName>
    <definedName name="_VAL20140">#REF!</definedName>
    <definedName name="_VAL20145">#REF!</definedName>
    <definedName name="_VAL20150">#REF!</definedName>
    <definedName name="_VAL20155">#REF!</definedName>
    <definedName name="_VAL20175">#REF!</definedName>
    <definedName name="_VAL20185">#REF!</definedName>
    <definedName name="_VAL20190">#REF!</definedName>
    <definedName name="_VAL20195">#REF!</definedName>
    <definedName name="_VAL20210">#REF!</definedName>
    <definedName name="_WCS13_">[1]Reforma!#REF!</definedName>
    <definedName name="_WCS43_">[1]Reforma!#REF!</definedName>
    <definedName name="_WDCN1.S1_">[1]Reforma!#REF!</definedName>
    <definedName name="_WGZY_">#REF!</definedName>
    <definedName name="_WGZY__6">#REF!</definedName>
    <definedName name="_WICE1_">[1]Reforma!#REF!</definedName>
    <definedName name="_WIRA1.A8_">[1]Reforma!#REF!</definedName>
    <definedName name="_Y">[1]Reforma!#REF!</definedName>
    <definedName name="_Y_1">[1]Reforma!#REF!</definedName>
    <definedName name="A">#REF!</definedName>
    <definedName name="a1B16279">#REF!</definedName>
    <definedName name="AA">#REF!</definedName>
    <definedName name="AAA">#REF!</definedName>
    <definedName name="Ac">#REF!</definedName>
    <definedName name="AdPeri">#REF!</definedName>
    <definedName name="ALTA">'[9]PRO-08'!#REF!</definedName>
    <definedName name="Alvenaria_vedação">#REF!</definedName>
    <definedName name="amarela">#REF!</definedName>
    <definedName name="AMORLDMLENFK">[10]COMPOSIÇÃO!#REF!</definedName>
    <definedName name="ANA">'[11]Refor Out. 2001 - BDI=20% Ajust'!#REF!</definedName>
    <definedName name="ANTIGA">#REF!</definedName>
    <definedName name="area_base">[7]Base!$U$40</definedName>
    <definedName name="_xlnm.Print_Area" localSheetId="5">'COMPOSIÇÕES - FNDE'!$A$1:$G$2422</definedName>
    <definedName name="_xlnm.Print_Area" localSheetId="3">'ENCARGOS SOCIAIS '!$A$1:$L$66</definedName>
    <definedName name="_xlnm.Print_Area" localSheetId="0">PROPOSTA!$A$1:$I$732</definedName>
    <definedName name="_xlnm.Print_Area">#REF!</definedName>
    <definedName name="Área_impressão_IM">#REF!</definedName>
    <definedName name="AreaTeste">#REF!</definedName>
    <definedName name="AreaTeste2">#REF!</definedName>
    <definedName name="areia">#REF!</definedName>
    <definedName name="Arial">#REF!</definedName>
    <definedName name="ASDFASDFAS">#REF!</definedName>
    <definedName name="ASSEN_TUBO_EMISS">#REF!</definedName>
    <definedName name="ASSEN_TUBO_EMISS2">#REF!</definedName>
    <definedName name="ASSENT_EMISS3_S">#REF!</definedName>
    <definedName name="ASSENT_TUBO">#REF!</definedName>
    <definedName name="Aut_original">[12]PROJETO!#REF!</definedName>
    <definedName name="Aut_resumo">[13]RESUMO_AUT1!#REF!</definedName>
    <definedName name="aux">#REF!</definedName>
    <definedName name="AuxHab">#REF!</definedName>
    <definedName name="auxiliar">#REF!</definedName>
    <definedName name="aZUEN" hidden="1">#REF!</definedName>
    <definedName name="azul">#REF!</definedName>
    <definedName name="AZULSINAL">#REF!</definedName>
    <definedName name="B">#REF!</definedName>
    <definedName name="bacia16">#REF!</definedName>
    <definedName name="Banco_dados_IM">#REF!</definedName>
    <definedName name="_xlnm.Database">#REF!</definedName>
    <definedName name="bau" hidden="1">#REF!</definedName>
    <definedName name="BB">#REF!</definedName>
    <definedName name="BBB">#REF!</definedName>
    <definedName name="BBBB" localSheetId="3">#N/A</definedName>
    <definedName name="BBBB">#N/A</definedName>
    <definedName name="BDI">#REF!</definedName>
    <definedName name="BDI.">#REF!</definedName>
    <definedName name="BDIc">#REF!</definedName>
    <definedName name="BDIf">#REF!</definedName>
    <definedName name="BG">#REF!</definedName>
    <definedName name="BGU">#REF!</definedName>
    <definedName name="BL_ANC_EMISS3_S">#REF!</definedName>
    <definedName name="BL_ANCO_EMISS2">#REF!</definedName>
    <definedName name="BLOCO_ANCOR_EMISS">#REF!</definedName>
    <definedName name="Bomba_putzmeister">#REF!</definedName>
    <definedName name="BRIOPA">#REF!</definedName>
    <definedName name="buc3eta">#REF!</definedName>
    <definedName name="BuiltIn_AutoFilter___2">#REF!</definedName>
    <definedName name="BuiltIn_Print_Area">#REF!</definedName>
    <definedName name="BURRA">#REF!</definedName>
    <definedName name="BVEOLISA">#REF!</definedName>
    <definedName name="cab_cortes">#REF!</definedName>
    <definedName name="cab_dmt">#REF!</definedName>
    <definedName name="cab_limpeza">#REF!</definedName>
    <definedName name="cabmeio">#REF!</definedName>
    <definedName name="CAD_EMISS3_S">#REF!</definedName>
    <definedName name="CADASTRO">#REF!</definedName>
    <definedName name="CADASTRO_EMISS">#REF!</definedName>
    <definedName name="CADASTRO_EMISS2">#REF!</definedName>
    <definedName name="CADASTRO_REDE_COL">#REF!</definedName>
    <definedName name="CAIXAS">#REF!</definedName>
    <definedName name="CAIXAS_EMISS3_S">#REF!</definedName>
    <definedName name="Camada_brita">#REF!</definedName>
    <definedName name="Camada_impermeabilizadora">#REF!</definedName>
    <definedName name="CAMPANARIO">'[14]UTR 2'!#REF!</definedName>
    <definedName name="CANETA">#REF!</definedName>
    <definedName name="CANTEIRO_DE_OBRAS">[15]CANT_OBRAS!$H$8</definedName>
    <definedName name="CANTEIRO_OBRAS">#REF!</definedName>
    <definedName name="CBU">#REF!</definedName>
    <definedName name="CBUII">#REF!</definedName>
    <definedName name="CBUQB">#REF!</definedName>
    <definedName name="CBUQc">#REF!</definedName>
    <definedName name="CC">#REF!</definedName>
    <definedName name="CCC">#REF!</definedName>
    <definedName name="CélulaInicioPlanilha">#REF!</definedName>
    <definedName name="CélulaResumo">#REF!</definedName>
    <definedName name="CEU" hidden="1">#REF!</definedName>
    <definedName name="Chapisco">#REF!</definedName>
    <definedName name="cimento">#REF!</definedName>
    <definedName name="Cmat">#REF!</definedName>
    <definedName name="Cmo">#REF!</definedName>
    <definedName name="Cobertura">#REF!</definedName>
    <definedName name="Cobertura_canal">#REF!</definedName>
    <definedName name="Código">#REF!</definedName>
    <definedName name="Código.">#REF!</definedName>
    <definedName name="COEF_LINEAR">#REF!</definedName>
    <definedName name="Comparativo">#REF!</definedName>
    <definedName name="cOMPOSIÇaO" hidden="1">#REF!</definedName>
    <definedName name="composições">#REF!</definedName>
    <definedName name="CONT_CANTEIRO">#REF!</definedName>
    <definedName name="corte">#REF!</definedName>
    <definedName name="COTAS">#REF!</definedName>
    <definedName name="_xlnm.Criteria">#REF!</definedName>
    <definedName name="Cron" hidden="1">#REF!</definedName>
    <definedName name="cron." hidden="1">#REF!</definedName>
    <definedName name="crono">#REF!</definedName>
    <definedName name="CustoReal">#REF!</definedName>
    <definedName name="cUSTOS">#REF!</definedName>
    <definedName name="D">#REF!</definedName>
    <definedName name="dadinho">#REF!</definedName>
    <definedName name="DADOS">#REF!</definedName>
    <definedName name="DADOS1">#REF!</definedName>
    <definedName name="danil">#REF!</definedName>
    <definedName name="Data">#REF!</definedName>
    <definedName name="Data_Final">#REF!</definedName>
    <definedName name="Data_Início">#REF!</definedName>
    <definedName name="DD">#REF!</definedName>
    <definedName name="DDD">#REF!</definedName>
    <definedName name="densidade_cap">#REF!</definedName>
    <definedName name="DES">#REF!</definedName>
    <definedName name="DESAP">#REF!</definedName>
    <definedName name="DESAPROPRIAÇÃO">'[15]AQU TERRENO-'!$H$9</definedName>
    <definedName name="Df">#REF!</definedName>
    <definedName name="DGA">'[9]PRO-08'!#REF!</definedName>
    <definedName name="Dissídio">#REF!</definedName>
    <definedName name="DJ">#REF!</definedName>
    <definedName name="DMT">'[16]C.U'!$D$1651,'[16]C.U'!$D$1155</definedName>
    <definedName name="DMT_0_50">#REF!</definedName>
    <definedName name="DMT_1000">#REF!</definedName>
    <definedName name="DMT_200">#REF!</definedName>
    <definedName name="DMT_200_400">#REF!</definedName>
    <definedName name="DMT_400">#REF!</definedName>
    <definedName name="DMT_400_600">#REF!</definedName>
    <definedName name="DMT_50">#REF!</definedName>
    <definedName name="DMT_50_200">#REF!</definedName>
    <definedName name="DMT_600">#REF!</definedName>
    <definedName name="DMT_800">#REF!</definedName>
    <definedName name="drena">#REF!</definedName>
    <definedName name="DRGTU">#REF!</definedName>
    <definedName name="DU">#REF!</definedName>
    <definedName name="dx">'[17]ENTRADA DE DADOS'!$F$5</definedName>
    <definedName name="dxi">'[17]ENTRADA DE DADOS'!$I$5</definedName>
    <definedName name="DY">'[18]ENTRADA DE DADOS'!$F$5</definedName>
    <definedName name="E">#REF!</definedName>
    <definedName name="ECJ">#REF!</definedName>
    <definedName name="EE">#REF!</definedName>
    <definedName name="EE1_MAT">'[19]B - Captação_Elevação 1a Etapa '!#REF!</definedName>
    <definedName name="EE1_MATERIAIS">'[15]ESTA ELEVATÓRIA_'!$H$106</definedName>
    <definedName name="EE1_SERV">'[19]B - Captação_Elevação 1a Etapa '!#REF!</definedName>
    <definedName name="EE1_SERVIÇOS">'[15]ESTA ELEVATÓRIA_'!$H$9</definedName>
    <definedName name="EE2_MAT">'[19]B - Captação_Elevação 1a Etapa '!#REF!</definedName>
    <definedName name="EE2_MATERIAIS">'[15]ESTA ELEVATÓRIA_'!$H$244</definedName>
    <definedName name="EE2_SERV">'[19]B - Captação_Elevação 1a Etapa '!#REF!</definedName>
    <definedName name="EE2_SERVIÇOS">'[15]ESTA ELEVATÓRIA_'!$H$143</definedName>
    <definedName name="EE3_MAT">'[19]B - Captação_Elevação 1a Etapa '!#REF!</definedName>
    <definedName name="EE3_SERV">'[19]B - Captação_Elevação 1a Etapa '!#REF!</definedName>
    <definedName name="EEE">#REF!</definedName>
    <definedName name="EEEEE">[1]Reforma!#REF!</definedName>
    <definedName name="EJ">#REF!</definedName>
    <definedName name="Elemento_vazado">#REF!</definedName>
    <definedName name="EMISS_1_MAT">#REF!</definedName>
    <definedName name="EMISS_1_SERV">#REF!</definedName>
    <definedName name="EMISS_2_MAT">#REF!</definedName>
    <definedName name="EMISS_2_SERV">#REF!</definedName>
    <definedName name="EMISS_2_SERV2">#REF!</definedName>
    <definedName name="EMISS_3_MAT">#REF!</definedName>
    <definedName name="EMISS_3_SERV">#REF!</definedName>
    <definedName name="EMISSÁRIO1_MATERIAIS">[15]EMISSÁRIO_!$H$39</definedName>
    <definedName name="EMISSÁRIO1_SERVIÇOS">[15]EMISSÁRIO_!$H$9</definedName>
    <definedName name="EMISSÁRIO2_MATERIAIS">[15]EMISSÁRIO_!$H$80</definedName>
    <definedName name="EMISSÁRIO2_SERVIÇOS">[15]EMISSÁRIO_!$H$50</definedName>
    <definedName name="Empolamento">#REF!</definedName>
    <definedName name="EPVT">#REF!</definedName>
    <definedName name="EQPTO">#REF!</definedName>
    <definedName name="ER">[1]Reforma!#REF!</definedName>
    <definedName name="err" localSheetId="3">#N/A</definedName>
    <definedName name="err">#N/A</definedName>
    <definedName name="ES">[1]Reforma!#REF!</definedName>
    <definedName name="ESC_EMISS3_S">#REF!</definedName>
    <definedName name="Escavação">#REF!</definedName>
    <definedName name="ESCORAMENTO">#REF!</definedName>
    <definedName name="ESGOT_EMISS3_S">#REF!</definedName>
    <definedName name="ESGOTAMENTO">#REF!</definedName>
    <definedName name="EsmoH">#REF!</definedName>
    <definedName name="EsmoM">#REF!</definedName>
    <definedName name="EsmoMP">#REF!</definedName>
    <definedName name="Esquadrias">#REF!</definedName>
    <definedName name="est">#REF!</definedName>
    <definedName name="estado">#REF!</definedName>
    <definedName name="estrelacelest">'[9]PRO-08'!#REF!</definedName>
    <definedName name="Estrutura">'[20]Lote 02 FoFo'!#REF!</definedName>
    <definedName name="eu" localSheetId="3" hidden="1">{#N/A,#N/A,FALSE,"MO (2)"}</definedName>
    <definedName name="eu" hidden="1">{#N/A,#N/A,FALSE,"MO (2)"}</definedName>
    <definedName name="EXA">'[9]PRO-08'!#REF!</definedName>
    <definedName name="Excel_BuiltIn__FilterDatabase_11">#REF!</definedName>
    <definedName name="Excel_BuiltIn__FilterDatabase_12">#REF!</definedName>
    <definedName name="Excel_BuiltIn__FilterDatabase_2">#REF!</definedName>
    <definedName name="Excel_BuiltIn__FilterDatabase_3">#REF!</definedName>
    <definedName name="Excel_BuiltIn__FilterDatabase_4">#REF!</definedName>
    <definedName name="Excel_BuiltIn__FilterDatabase_5">#REF!</definedName>
    <definedName name="Excel_BuiltIn__FilterDatabase_6">#REF!</definedName>
    <definedName name="Excel_BuiltIn__FilterDatabase_7">#REF!</definedName>
    <definedName name="Excel_BuiltIn__FilterDatabase_8">#REF!</definedName>
    <definedName name="Excel_BuiltIn__FilterDatabase_9">#REF!</definedName>
    <definedName name="Excel_BuiltIn_Database">#REF!</definedName>
    <definedName name="Excel_BuiltIn_Database_1">#REF!</definedName>
    <definedName name="Excel_BuiltIn_Database_6">#REF!</definedName>
    <definedName name="Excel_BuiltIn_Print_Area_1">#REF!</definedName>
    <definedName name="Excel_BuiltIn_Print_Area_3">#REF!</definedName>
    <definedName name="Excel_BuiltIn_Print_Area_3_1">#REF!</definedName>
    <definedName name="Excel_BuiltIn_Print_Area_4">#REF!</definedName>
    <definedName name="Excel_BuiltIn_Print_Area_4_1">#REF!</definedName>
    <definedName name="Excel_BuiltIn_Print_Area_5_1">#REF!</definedName>
    <definedName name="Excel_BuiltIn_Print_Titles_2">#REF!</definedName>
    <definedName name="Excel_BuiltIn_Print_Titles_2_1">#REF!</definedName>
    <definedName name="Excel_BuiltIn_Print_Titles_3">#REF!</definedName>
    <definedName name="Excel_BuiltIn_Print_Titles_4">#REF!</definedName>
    <definedName name="Excel_BuiltIn_Print_Titles_6_1">#REF!</definedName>
    <definedName name="Excel_BuiltIn_Print_Titles_8">'[21]Orçamento Cisterna'!#REF!</definedName>
    <definedName name="EXTENSAO">#REF!</definedName>
    <definedName name="Extenso" localSheetId="3">#N/A</definedName>
    <definedName name="Extenso">#N/A</definedName>
    <definedName name="F_01_120">#REF!</definedName>
    <definedName name="F_01_150">#REF!</definedName>
    <definedName name="F_01_180">#REF!</definedName>
    <definedName name="F_01_210">#REF!</definedName>
    <definedName name="F_01_240">#REF!</definedName>
    <definedName name="F_01_270">#REF!</definedName>
    <definedName name="F_01_30">#REF!</definedName>
    <definedName name="F_01_300">#REF!</definedName>
    <definedName name="F_01_330">#REF!</definedName>
    <definedName name="F_01_360">#REF!</definedName>
    <definedName name="F_01_390">#REF!</definedName>
    <definedName name="F_01_420">#REF!</definedName>
    <definedName name="F_01_450">#REF!</definedName>
    <definedName name="F_01_480">#REF!</definedName>
    <definedName name="F_01_510">#REF!</definedName>
    <definedName name="F_01_540">#REF!</definedName>
    <definedName name="F_01_570">#REF!</definedName>
    <definedName name="F_01_60">#REF!</definedName>
    <definedName name="F_01_600">#REF!</definedName>
    <definedName name="F_01_630">#REF!</definedName>
    <definedName name="F_01_660">#REF!</definedName>
    <definedName name="F_01_690">#REF!</definedName>
    <definedName name="F_01_720">#REF!</definedName>
    <definedName name="F_01_90">#REF!</definedName>
    <definedName name="F_02_120">#REF!</definedName>
    <definedName name="F_02_150">#REF!</definedName>
    <definedName name="F_02_180">#REF!</definedName>
    <definedName name="F_02_210">#REF!</definedName>
    <definedName name="F_02_240">#REF!</definedName>
    <definedName name="F_02_270">#REF!</definedName>
    <definedName name="F_02_30">#REF!</definedName>
    <definedName name="F_02_300">#REF!</definedName>
    <definedName name="F_02_330">#REF!</definedName>
    <definedName name="F_02_360">#REF!</definedName>
    <definedName name="F_02_390">#REF!</definedName>
    <definedName name="F_02_420">#REF!</definedName>
    <definedName name="F_02_450">#REF!</definedName>
    <definedName name="F_02_480">#REF!</definedName>
    <definedName name="F_02_510">#REF!</definedName>
    <definedName name="F_02_540">#REF!</definedName>
    <definedName name="F_02_570">#REF!</definedName>
    <definedName name="F_02_60">#REF!</definedName>
    <definedName name="F_02_600">#REF!</definedName>
    <definedName name="F_02_630">#REF!</definedName>
    <definedName name="F_02_660">#REF!</definedName>
    <definedName name="F_02_690">#REF!</definedName>
    <definedName name="F_02_720">#REF!</definedName>
    <definedName name="F_02_90">#REF!</definedName>
    <definedName name="F_03_120">#REF!</definedName>
    <definedName name="F_03_150">#REF!</definedName>
    <definedName name="F_03_180">#REF!</definedName>
    <definedName name="F_03_210">#REF!</definedName>
    <definedName name="F_03_240">#REF!</definedName>
    <definedName name="F_03_270">#REF!</definedName>
    <definedName name="F_03_30">#REF!</definedName>
    <definedName name="F_03_300">#REF!</definedName>
    <definedName name="F_03_330">#REF!</definedName>
    <definedName name="F_03_360">#REF!</definedName>
    <definedName name="F_03_390">#REF!</definedName>
    <definedName name="F_03_420">#REF!</definedName>
    <definedName name="F_03_450">#REF!</definedName>
    <definedName name="F_03_480">#REF!</definedName>
    <definedName name="F_03_510">#REF!</definedName>
    <definedName name="F_03_540">#REF!</definedName>
    <definedName name="F_03_570">#REF!</definedName>
    <definedName name="F_03_60">#REF!</definedName>
    <definedName name="F_03_600">#REF!</definedName>
    <definedName name="F_03_630">#REF!</definedName>
    <definedName name="F_03_660">#REF!</definedName>
    <definedName name="F_03_690">#REF!</definedName>
    <definedName name="F_03_720">#REF!</definedName>
    <definedName name="F_03_90">#REF!</definedName>
    <definedName name="F_04_120">#REF!</definedName>
    <definedName name="F_04_150">#REF!</definedName>
    <definedName name="F_04_180">#REF!</definedName>
    <definedName name="F_04_210">#REF!</definedName>
    <definedName name="F_04_240">#REF!</definedName>
    <definedName name="F_04_270">#REF!</definedName>
    <definedName name="F_04_30">#REF!</definedName>
    <definedName name="F_04_300">#REF!</definedName>
    <definedName name="F_04_330">#REF!</definedName>
    <definedName name="F_04_360">#REF!</definedName>
    <definedName name="F_04_390">#REF!</definedName>
    <definedName name="F_04_420">#REF!</definedName>
    <definedName name="F_04_450">#REF!</definedName>
    <definedName name="F_04_480">#REF!</definedName>
    <definedName name="F_04_510">#REF!</definedName>
    <definedName name="F_04_540">#REF!</definedName>
    <definedName name="F_04_570">#REF!</definedName>
    <definedName name="F_04_60">#REF!</definedName>
    <definedName name="F_04_600">#REF!</definedName>
    <definedName name="F_04_630">#REF!</definedName>
    <definedName name="F_04_660">#REF!</definedName>
    <definedName name="F_04_690">#REF!</definedName>
    <definedName name="F_04_720">#REF!</definedName>
    <definedName name="F_04_90">#REF!</definedName>
    <definedName name="F_05_120">#REF!</definedName>
    <definedName name="F_05_150">#REF!</definedName>
    <definedName name="F_05_180">#REF!</definedName>
    <definedName name="F_05_210">#REF!</definedName>
    <definedName name="F_05_240">#REF!</definedName>
    <definedName name="F_05_270">#REF!</definedName>
    <definedName name="F_05_30">#REF!</definedName>
    <definedName name="F_05_300">#REF!</definedName>
    <definedName name="F_05_330">#REF!</definedName>
    <definedName name="F_05_360">#REF!</definedName>
    <definedName name="F_05_390">#REF!</definedName>
    <definedName name="F_05_420">#REF!</definedName>
    <definedName name="F_05_450">#REF!</definedName>
    <definedName name="F_05_480">#REF!</definedName>
    <definedName name="F_05_510">#REF!</definedName>
    <definedName name="F_05_540">#REF!</definedName>
    <definedName name="F_05_570">#REF!</definedName>
    <definedName name="F_05_60">#REF!</definedName>
    <definedName name="F_05_600">#REF!</definedName>
    <definedName name="F_05_630">#REF!</definedName>
    <definedName name="F_05_660">#REF!</definedName>
    <definedName name="F_05_690">#REF!</definedName>
    <definedName name="F_05_720">#REF!</definedName>
    <definedName name="F_05_90">#REF!</definedName>
    <definedName name="F_06_120">#REF!</definedName>
    <definedName name="F_06_150">#REF!</definedName>
    <definedName name="F_06_180">#REF!</definedName>
    <definedName name="F_06_210">#REF!</definedName>
    <definedName name="F_06_240">#REF!</definedName>
    <definedName name="F_06_270">#REF!</definedName>
    <definedName name="F_06_30">#REF!</definedName>
    <definedName name="F_06_300">#REF!</definedName>
    <definedName name="F_06_330">#REF!</definedName>
    <definedName name="F_06_360">#REF!</definedName>
    <definedName name="F_06_390">#REF!</definedName>
    <definedName name="F_06_420">#REF!</definedName>
    <definedName name="F_06_450">#REF!</definedName>
    <definedName name="F_06_480">#REF!</definedName>
    <definedName name="F_06_510">#REF!</definedName>
    <definedName name="F_06_540">#REF!</definedName>
    <definedName name="F_06_570">#REF!</definedName>
    <definedName name="F_06_60">#REF!</definedName>
    <definedName name="F_06_600">#REF!</definedName>
    <definedName name="F_06_630">#REF!</definedName>
    <definedName name="F_06_660">#REF!</definedName>
    <definedName name="F_06_690">#REF!</definedName>
    <definedName name="F_06_720">#REF!</definedName>
    <definedName name="F_06_90">#REF!</definedName>
    <definedName name="F_07_120">#REF!</definedName>
    <definedName name="F_07_150">#REF!</definedName>
    <definedName name="F_07_180">#REF!</definedName>
    <definedName name="F_07_210">#REF!</definedName>
    <definedName name="F_07_240">#REF!</definedName>
    <definedName name="F_07_270">#REF!</definedName>
    <definedName name="F_07_30">#REF!</definedName>
    <definedName name="F_07_300">#REF!</definedName>
    <definedName name="F_07_330">#REF!</definedName>
    <definedName name="F_07_360">#REF!</definedName>
    <definedName name="F_07_390">#REF!</definedName>
    <definedName name="F_07_420">#REF!</definedName>
    <definedName name="F_07_450">#REF!</definedName>
    <definedName name="F_07_480">#REF!</definedName>
    <definedName name="F_07_510">#REF!</definedName>
    <definedName name="F_07_540">#REF!</definedName>
    <definedName name="F_07_570">#REF!</definedName>
    <definedName name="F_07_60">#REF!</definedName>
    <definedName name="F_07_600">#REF!</definedName>
    <definedName name="F_07_630">#REF!</definedName>
    <definedName name="F_07_660">#REF!</definedName>
    <definedName name="F_07_690">#REF!</definedName>
    <definedName name="F_07_720">#REF!</definedName>
    <definedName name="F_07_90">#REF!</definedName>
    <definedName name="F_08_120">#REF!</definedName>
    <definedName name="F_08_150">#REF!</definedName>
    <definedName name="F_08_180">#REF!</definedName>
    <definedName name="F_08_210">#REF!</definedName>
    <definedName name="F_08_240">#REF!</definedName>
    <definedName name="F_08_270">#REF!</definedName>
    <definedName name="F_08_30">#REF!</definedName>
    <definedName name="F_08_300">#REF!</definedName>
    <definedName name="F_08_330">#REF!</definedName>
    <definedName name="F_08_360">#REF!</definedName>
    <definedName name="F_08_390">#REF!</definedName>
    <definedName name="F_08_420">#REF!</definedName>
    <definedName name="F_08_450">#REF!</definedName>
    <definedName name="F_08_480">#REF!</definedName>
    <definedName name="F_08_510">#REF!</definedName>
    <definedName name="F_08_540">#REF!</definedName>
    <definedName name="F_08_570">#REF!</definedName>
    <definedName name="F_08_60">#REF!</definedName>
    <definedName name="F_08_600">#REF!</definedName>
    <definedName name="F_08_630">#REF!</definedName>
    <definedName name="F_08_660">#REF!</definedName>
    <definedName name="F_08_690">#REF!</definedName>
    <definedName name="F_08_720">#REF!</definedName>
    <definedName name="F_08_90">#REF!</definedName>
    <definedName name="F_09_120">#REF!</definedName>
    <definedName name="F_09_150">#REF!</definedName>
    <definedName name="F_09_180">#REF!</definedName>
    <definedName name="F_09_210">#REF!</definedName>
    <definedName name="F_09_240">#REF!</definedName>
    <definedName name="F_09_270">#REF!</definedName>
    <definedName name="F_09_30">#REF!</definedName>
    <definedName name="F_09_300">#REF!</definedName>
    <definedName name="F_09_330">#REF!</definedName>
    <definedName name="F_09_360">#REF!</definedName>
    <definedName name="F_09_390">#REF!</definedName>
    <definedName name="F_09_420">#REF!</definedName>
    <definedName name="F_09_450">#REF!</definedName>
    <definedName name="F_09_480">#REF!</definedName>
    <definedName name="F_09_510">#REF!</definedName>
    <definedName name="F_09_540">#REF!</definedName>
    <definedName name="F_09_570">#REF!</definedName>
    <definedName name="F_09_60">#REF!</definedName>
    <definedName name="F_09_600">#REF!</definedName>
    <definedName name="F_09_630">#REF!</definedName>
    <definedName name="F_09_660">#REF!</definedName>
    <definedName name="F_09_690">#REF!</definedName>
    <definedName name="F_09_720">#REF!</definedName>
    <definedName name="F_09_90">#REF!</definedName>
    <definedName name="F_10_120">#REF!</definedName>
    <definedName name="F_10_150">#REF!</definedName>
    <definedName name="F_10_180">#REF!</definedName>
    <definedName name="F_10_210">#REF!</definedName>
    <definedName name="F_10_240">#REF!</definedName>
    <definedName name="F_10_270">#REF!</definedName>
    <definedName name="F_10_30">#REF!</definedName>
    <definedName name="F_10_300">#REF!</definedName>
    <definedName name="F_10_330">#REF!</definedName>
    <definedName name="F_10_360">#REF!</definedName>
    <definedName name="F_10_390">#REF!</definedName>
    <definedName name="F_10_420">#REF!</definedName>
    <definedName name="F_10_450">#REF!</definedName>
    <definedName name="F_10_480">#REF!</definedName>
    <definedName name="F_10_510">#REF!</definedName>
    <definedName name="F_10_540">#REF!</definedName>
    <definedName name="F_10_570">#REF!</definedName>
    <definedName name="F_10_60">#REF!</definedName>
    <definedName name="F_10_600">#REF!</definedName>
    <definedName name="F_10_630">#REF!</definedName>
    <definedName name="F_10_660">#REF!</definedName>
    <definedName name="F_10_690">#REF!</definedName>
    <definedName name="F_10_720">#REF!</definedName>
    <definedName name="F_10_90">#REF!</definedName>
    <definedName name="F_11_120">#REF!</definedName>
    <definedName name="F_11_150">#REF!</definedName>
    <definedName name="F_11_180">#REF!</definedName>
    <definedName name="F_11_210">#REF!</definedName>
    <definedName name="F_11_240">#REF!</definedName>
    <definedName name="F_11_270">#REF!</definedName>
    <definedName name="F_11_30">#REF!</definedName>
    <definedName name="F_11_300">#REF!</definedName>
    <definedName name="F_11_330">#REF!</definedName>
    <definedName name="F_11_360">#REF!</definedName>
    <definedName name="F_11_390">#REF!</definedName>
    <definedName name="F_11_420">#REF!</definedName>
    <definedName name="F_11_450">#REF!</definedName>
    <definedName name="F_11_480">#REF!</definedName>
    <definedName name="F_11_510">#REF!</definedName>
    <definedName name="F_11_540">#REF!</definedName>
    <definedName name="F_11_570">#REF!</definedName>
    <definedName name="F_11_60">#REF!</definedName>
    <definedName name="F_11_600">#REF!</definedName>
    <definedName name="F_11_630">#REF!</definedName>
    <definedName name="F_11_660">#REF!</definedName>
    <definedName name="F_11_690">#REF!</definedName>
    <definedName name="F_11_720">#REF!</definedName>
    <definedName name="F_11_90">#REF!</definedName>
    <definedName name="F_12_120">#REF!</definedName>
    <definedName name="F_12_150">#REF!</definedName>
    <definedName name="F_12_180">#REF!</definedName>
    <definedName name="F_12_210">#REF!</definedName>
    <definedName name="F_12_240">#REF!</definedName>
    <definedName name="F_12_270">#REF!</definedName>
    <definedName name="F_12_30">#REF!</definedName>
    <definedName name="F_12_300">#REF!</definedName>
    <definedName name="F_12_330">#REF!</definedName>
    <definedName name="F_12_360">#REF!</definedName>
    <definedName name="F_12_390">#REF!</definedName>
    <definedName name="F_12_420">#REF!</definedName>
    <definedName name="F_12_450">#REF!</definedName>
    <definedName name="F_12_480">#REF!</definedName>
    <definedName name="F_12_510">#REF!</definedName>
    <definedName name="F_12_540">#REF!</definedName>
    <definedName name="F_12_570">#REF!</definedName>
    <definedName name="F_12_60">#REF!</definedName>
    <definedName name="F_12_600">#REF!</definedName>
    <definedName name="F_12_630">#REF!</definedName>
    <definedName name="F_12_660">#REF!</definedName>
    <definedName name="F_12_690">#REF!</definedName>
    <definedName name="F_12_720">#REF!</definedName>
    <definedName name="F_12_90">#REF!</definedName>
    <definedName name="F_13_120">#REF!</definedName>
    <definedName name="F_13_150">#REF!</definedName>
    <definedName name="F_13_180">#REF!</definedName>
    <definedName name="F_13_210">#REF!</definedName>
    <definedName name="F_13_240">#REF!</definedName>
    <definedName name="F_13_270">#REF!</definedName>
    <definedName name="F_13_30">#REF!</definedName>
    <definedName name="F_13_300">#REF!</definedName>
    <definedName name="F_13_330">#REF!</definedName>
    <definedName name="F_13_360">#REF!</definedName>
    <definedName name="F_13_390">#REF!</definedName>
    <definedName name="F_13_420">#REF!</definedName>
    <definedName name="F_13_450">#REF!</definedName>
    <definedName name="F_13_480">#REF!</definedName>
    <definedName name="F_13_510">#REF!</definedName>
    <definedName name="F_13_540">#REF!</definedName>
    <definedName name="F_13_570">#REF!</definedName>
    <definedName name="F_13_60">#REF!</definedName>
    <definedName name="F_13_600">#REF!</definedName>
    <definedName name="F_13_630">#REF!</definedName>
    <definedName name="F_13_660">#REF!</definedName>
    <definedName name="F_13_690">#REF!</definedName>
    <definedName name="F_13_720">#REF!</definedName>
    <definedName name="F_13_90">#REF!</definedName>
    <definedName name="F_14_120">#REF!</definedName>
    <definedName name="F_14_150">#REF!</definedName>
    <definedName name="F_14_180">#REF!</definedName>
    <definedName name="F_14_210">#REF!</definedName>
    <definedName name="F_14_240">#REF!</definedName>
    <definedName name="F_14_270">#REF!</definedName>
    <definedName name="F_14_30">#REF!</definedName>
    <definedName name="F_14_300">#REF!</definedName>
    <definedName name="F_14_330">#REF!</definedName>
    <definedName name="F_14_360">#REF!</definedName>
    <definedName name="F_14_390">#REF!</definedName>
    <definedName name="F_14_420">#REF!</definedName>
    <definedName name="F_14_450">#REF!</definedName>
    <definedName name="F_14_480">#REF!</definedName>
    <definedName name="F_14_510">#REF!</definedName>
    <definedName name="F_14_540">#REF!</definedName>
    <definedName name="F_14_570">#REF!</definedName>
    <definedName name="F_14_60">#REF!</definedName>
    <definedName name="F_14_600">#REF!</definedName>
    <definedName name="F_14_630">#REF!</definedName>
    <definedName name="F_14_660">#REF!</definedName>
    <definedName name="F_14_690">#REF!</definedName>
    <definedName name="F_14_720">#REF!</definedName>
    <definedName name="F_14_90">#REF!</definedName>
    <definedName name="F_15_120">#REF!</definedName>
    <definedName name="F_15_150">#REF!</definedName>
    <definedName name="F_15_180">#REF!</definedName>
    <definedName name="F_15_210">#REF!</definedName>
    <definedName name="F_15_240">#REF!</definedName>
    <definedName name="F_15_270">#REF!</definedName>
    <definedName name="F_15_30">#REF!</definedName>
    <definedName name="F_15_300">#REF!</definedName>
    <definedName name="F_15_330">#REF!</definedName>
    <definedName name="F_15_360">#REF!</definedName>
    <definedName name="F_15_390">#REF!</definedName>
    <definedName name="F_15_420">#REF!</definedName>
    <definedName name="F_15_450">#REF!</definedName>
    <definedName name="F_15_480">#REF!</definedName>
    <definedName name="F_15_510">#REF!</definedName>
    <definedName name="F_15_540">#REF!</definedName>
    <definedName name="F_15_570">#REF!</definedName>
    <definedName name="F_15_60">#REF!</definedName>
    <definedName name="F_15_600">#REF!</definedName>
    <definedName name="F_15_630">#REF!</definedName>
    <definedName name="F_15_660">#REF!</definedName>
    <definedName name="F_15_690">#REF!</definedName>
    <definedName name="F_15_720">#REF!</definedName>
    <definedName name="F_15_90">#REF!</definedName>
    <definedName name="FATOR">#REF!</definedName>
    <definedName name="FatSabadoOut">'[22]TrafContExpan-NoPrint'!$O$5</definedName>
    <definedName name="FatSextaOut">'[22]TrafContExpan-NoPrint'!$O$4</definedName>
    <definedName name="fc1a">'[9]PRO-08'!#REF!</definedName>
    <definedName name="FC2A">'[9]PRO-08'!#REF!</definedName>
    <definedName name="FC3A">'[9]PRO-08'!#REF!</definedName>
    <definedName name="Fd">#REF!</definedName>
    <definedName name="fernanda">#REF!</definedName>
    <definedName name="Ferro_CA60">#REF!</definedName>
    <definedName name="FF">#REF!</definedName>
    <definedName name="FFF">#REF!</definedName>
    <definedName name="Filtro">#REF!</definedName>
    <definedName name="FINAL">#REF!</definedName>
    <definedName name="Formula">#REF!</definedName>
    <definedName name="Formula_1">#REF!</definedName>
    <definedName name="Formula_10">#REF!</definedName>
    <definedName name="Formula_2">#REF!</definedName>
    <definedName name="Formula_3">#REF!</definedName>
    <definedName name="Formula_4">#REF!</definedName>
    <definedName name="Formula_5">#REF!</definedName>
    <definedName name="Formula_5_1">#REF!</definedName>
    <definedName name="Formula_6">#REF!</definedName>
    <definedName name="formulas">[23]C!$B$112,[23]C!$B$50,[23]C!$B$174:$B$177,[23]C!$B$236:$B$239,[23]C!$B$298:$B$301,[23]C!$B$360:$B$362,[23]C!$B$422:$B$424,[23]C!$B$484:$B$486,[23]C!$B$546:$B$547,[23]C!$B$608:$B$609,[23]C!$B$671:$B$672,[23]C!$B$733:$B$734,[23]C!$B$795:$B$796,[23]C!$B$857:$B$858,[23]C!$B$980,[23]C!$B$1042,[23]C!$B$1104,[23]C!$B$1166:$B$1168,[23]C!$B$1228:$B$1230,[23]C!$B$1290:$B$1292</definedName>
    <definedName name="FORN_ACESS_EMISS">#REF!</definedName>
    <definedName name="FORN_ACESS_EMISS2_M">#REF!</definedName>
    <definedName name="FORN_ACESS_EMISS3_M">#REF!</definedName>
    <definedName name="FORN_ACESS_REDE_COL">#REF!</definedName>
    <definedName name="FORN_ACESSÓRIOS">#REF!</definedName>
    <definedName name="FORN_CON_EMISS3_M">#REF!</definedName>
    <definedName name="FORN_CONEX">#REF!</definedName>
    <definedName name="FORN_CONEX_EMISS">#REF!</definedName>
    <definedName name="FORN_CONEX_PEÇAS">#REF!</definedName>
    <definedName name="FORN_PEÇAS_EMISS2_M">#REF!</definedName>
    <definedName name="FORN_TUB_EMISS">#REF!</definedName>
    <definedName name="FORN_TUB_EMISS2_M">#REF!</definedName>
    <definedName name="FORN_TUB_EMISS3_M">#REF!</definedName>
    <definedName name="FORN_TUB_REDE_COL">#REF!</definedName>
    <definedName name="FORN_TUBU">#REF!</definedName>
    <definedName name="fornecer">#REF!</definedName>
    <definedName name="Fundação">#REF!</definedName>
    <definedName name="G_01">#REF!</definedName>
    <definedName name="G_02">#REF!</definedName>
    <definedName name="G_03">#REF!</definedName>
    <definedName name="G_04">#REF!</definedName>
    <definedName name="G_05">#REF!</definedName>
    <definedName name="G_06">#REF!</definedName>
    <definedName name="G_07">#REF!</definedName>
    <definedName name="G_08">#REF!</definedName>
    <definedName name="G_09">#REF!</definedName>
    <definedName name="G_10">#REF!</definedName>
    <definedName name="G_11">#REF!</definedName>
    <definedName name="G_12">#REF!</definedName>
    <definedName name="G_13">#REF!</definedName>
    <definedName name="G_14">#REF!</definedName>
    <definedName name="G_15">#REF!</definedName>
    <definedName name="G_E_O_T_E_C_H_N_I_Q_U_E">#REF!</definedName>
    <definedName name="Gas">'[24]Adm Local '!$K$310</definedName>
    <definedName name="GER">#REF!</definedName>
    <definedName name="geral">#REF!</definedName>
    <definedName name="GG">#REF!</definedName>
    <definedName name="GGG">#REF!</definedName>
    <definedName name="_xlnm.Recorder">#REF!</definedName>
    <definedName name="grt">#REF!</definedName>
    <definedName name="HH">#REF!</definedName>
    <definedName name="HHH">#REF!</definedName>
    <definedName name="hi">#REF!</definedName>
    <definedName name="HTML_CodePage" hidden="1">1252</definedName>
    <definedName name="HTML_Control" localSheetId="3" hidden="1">{"'Plan1'!$A$8:$F$68","'Plan1'!$A$8:$F$68"}</definedName>
    <definedName name="HTML_Control" hidden="1">{"'Plan1'!$A$8:$F$68","'Plan1'!$A$8:$F$68"}</definedName>
    <definedName name="HTML_Description" hidden="1">""</definedName>
    <definedName name="HTML_Email" hidden="1">""</definedName>
    <definedName name="HTML_Header" hidden="1">"Plan1"</definedName>
    <definedName name="HTML_LastUpdate" hidden="1">"18/01/98"</definedName>
    <definedName name="HTML_LineAfter" hidden="1">FALSE</definedName>
    <definedName name="HTML_LineBefore" hidden="1">FALSE</definedName>
    <definedName name="HTML_Name" hidden="1">"Alberto de Castro"</definedName>
    <definedName name="HTML_OBDlg2" hidden="1">TRUE</definedName>
    <definedName name="HTML_OBDlg4" hidden="1">TRUE</definedName>
    <definedName name="HTML_OS" hidden="1">0</definedName>
    <definedName name="HTML_PathFile" hidden="1">"C:\MSOffice\Modelos\MeuHTML.htm"</definedName>
    <definedName name="HTML_Title" hidden="1">"UNIDADE SANITÁRIA PADRÃO"</definedName>
    <definedName name="i">#REF!</definedName>
    <definedName name="If">#REF!</definedName>
    <definedName name="II">#REF!</definedName>
    <definedName name="III">#REF!</definedName>
    <definedName name="Im">#REF!</definedName>
    <definedName name="inf">'[25]Orçamento Global'!$D$38</definedName>
    <definedName name="Inst_elétricas">#REF!</definedName>
    <definedName name="Inst_hidráulicas">#REF!</definedName>
    <definedName name="INST_PROVISÓRIAS">#REF!</definedName>
    <definedName name="Inst_sanitárias">#REF!</definedName>
    <definedName name="insumos">#REF!</definedName>
    <definedName name="Io">#REF!</definedName>
    <definedName name="ISS">#REF!</definedName>
    <definedName name="IT">#REF!</definedName>
    <definedName name="Item">#REF!</definedName>
    <definedName name="item1">[26]Plan1!$J$13</definedName>
    <definedName name="item1.1">'[27]COMPOSIÇÃO CUSTO'!#REF!</definedName>
    <definedName name="item1.2">'[27]COMPOSIÇÃO CUSTO'!#REF!</definedName>
    <definedName name="item1.3">'[27]COMPOSIÇÃO CUSTO'!#REF!</definedName>
    <definedName name="item1.4">'[27]COMPOSIÇÃO CUSTO'!#REF!</definedName>
    <definedName name="item1.5">'[27]COMPOSIÇÃO CUSTO'!#REF!</definedName>
    <definedName name="item1.6">'[27]COMPOSIÇÃO CUSTO'!#REF!</definedName>
    <definedName name="item1_1">[28]Composição!$E$19</definedName>
    <definedName name="item1_2">[28]Composição!$E$27</definedName>
    <definedName name="item1_3">[28]Composição!$E$35</definedName>
    <definedName name="item1_4">[28]Composição!$E$60</definedName>
    <definedName name="item1_5">[28]Composição!$E$76</definedName>
    <definedName name="item1_6">[28]Composição!$E$98</definedName>
    <definedName name="item10.1">'[27]COMPOSIÇÃO CUSTO'!#REF!</definedName>
    <definedName name="item10.10">'[27]COMPOSIÇÃO CUSTO'!#REF!</definedName>
    <definedName name="item10.11">'[27]COMPOSIÇÃO CUSTO'!#REF!</definedName>
    <definedName name="item10.12">'[27]COMPOSIÇÃO CUSTO'!#REF!</definedName>
    <definedName name="item10.13">'[27]COMPOSIÇÃO CUSTO'!#REF!</definedName>
    <definedName name="item10.14">'[27]COMPOSIÇÃO CUSTO'!#REF!</definedName>
    <definedName name="item10.15">'[27]COMPOSIÇÃO CUSTO'!#REF!</definedName>
    <definedName name="item10.16">'[27]COMPOSIÇÃO CUSTO'!#REF!</definedName>
    <definedName name="item10.17">'[27]COMPOSIÇÃO CUSTO'!#REF!</definedName>
    <definedName name="item10.18">'[27]COMPOSIÇÃO CUSTO'!#REF!</definedName>
    <definedName name="item10.19">'[27]COMPOSIÇÃO CUSTO'!#REF!</definedName>
    <definedName name="item10.2">'[27]COMPOSIÇÃO CUSTO'!#REF!</definedName>
    <definedName name="item10.3">'[27]COMPOSIÇÃO CUSTO'!#REF!</definedName>
    <definedName name="item10.4">'[27]COMPOSIÇÃO CUSTO'!#REF!</definedName>
    <definedName name="item10.5">'[27]COMPOSIÇÃO CUSTO'!#REF!</definedName>
    <definedName name="item10.6">'[27]COMPOSIÇÃO CUSTO'!#REF!</definedName>
    <definedName name="item10.7">'[27]COMPOSIÇÃO CUSTO'!#REF!</definedName>
    <definedName name="item10.8">'[27]COMPOSIÇÃO CUSTO'!#REF!</definedName>
    <definedName name="item10.9">'[27]COMPOSIÇÃO CUSTO'!#REF!</definedName>
    <definedName name="item10_1">[28]Composição!$E$1692</definedName>
    <definedName name="item10_10">[28]Composição!$E$1843</definedName>
    <definedName name="item10_11">[28]Composição!$E$1863</definedName>
    <definedName name="item10_12">[28]Composição!$E$1887</definedName>
    <definedName name="item10_13">[28]Composição!$E$1907</definedName>
    <definedName name="item10_14">[28]Composição!$E$1927</definedName>
    <definedName name="item10_15">[28]Composição!$E$1941</definedName>
    <definedName name="item10_16">[28]Composição!#REF!</definedName>
    <definedName name="item10_17">[28]Composição!$E$1954</definedName>
    <definedName name="item10_18">[28]Composição!$E$1966</definedName>
    <definedName name="item10_2">[28]Composição!$E$1718</definedName>
    <definedName name="item10_4">[28]Composição!$E$1752</definedName>
    <definedName name="item10_5">[28]Composição!$E$1766</definedName>
    <definedName name="item10_6">[28]Composição!$E$1780</definedName>
    <definedName name="item10_7">[28]Composição!$E$1799</definedName>
    <definedName name="item10_8">[28]Composição!$E$1817</definedName>
    <definedName name="item10_9">[28]Composição!$E$1830</definedName>
    <definedName name="item11.1">'[27]COMPOSIÇÃO CUSTO'!#REF!</definedName>
    <definedName name="item11.10">'[27]COMPOSIÇÃO CUSTO'!#REF!</definedName>
    <definedName name="item11.11">'[27]COMPOSIÇÃO CUSTO'!#REF!</definedName>
    <definedName name="item11.12">'[27]COMPOSIÇÃO CUSTO'!#REF!</definedName>
    <definedName name="item11.13">'[27]COMPOSIÇÃO CUSTO'!#REF!</definedName>
    <definedName name="item11.14">'[27]COMPOSIÇÃO CUSTO'!#REF!</definedName>
    <definedName name="item11.15">'[27]COMPOSIÇÃO CUSTO'!#REF!</definedName>
    <definedName name="item11.16">'[27]COMPOSIÇÃO CUSTO'!#REF!</definedName>
    <definedName name="item11.17">'[27]COMPOSIÇÃO CUSTO'!#REF!</definedName>
    <definedName name="item11.18">'[27]COMPOSIÇÃO CUSTO'!#REF!</definedName>
    <definedName name="item11.19">'[27]COMPOSIÇÃO CUSTO'!#REF!</definedName>
    <definedName name="item11.2">'[27]COMPOSIÇÃO CUSTO'!#REF!</definedName>
    <definedName name="item11.20">'[27]COMPOSIÇÃO CUSTO'!#REF!</definedName>
    <definedName name="item11.21">'[27]COMPOSIÇÃO CUSTO'!#REF!</definedName>
    <definedName name="item11.22">'[27]COMPOSIÇÃO CUSTO'!#REF!</definedName>
    <definedName name="item11.23">'[27]COMPOSIÇÃO CUSTO'!#REF!</definedName>
    <definedName name="item11.24">'[27]COMPOSIÇÃO CUSTO'!#REF!</definedName>
    <definedName name="item11.25">'[27]COMPOSIÇÃO CUSTO'!#REF!</definedName>
    <definedName name="item11.26">'[27]COMPOSIÇÃO CUSTO'!#REF!</definedName>
    <definedName name="item11.27">'[27]COMPOSIÇÃO CUSTO'!#REF!</definedName>
    <definedName name="item11.28">'[27]COMPOSIÇÃO CUSTO'!#REF!</definedName>
    <definedName name="item11.3">'[27]COMPOSIÇÃO CUSTO'!#REF!</definedName>
    <definedName name="item11.4">'[27]COMPOSIÇÃO CUSTO'!#REF!</definedName>
    <definedName name="item11.5">'[27]COMPOSIÇÃO CUSTO'!#REF!</definedName>
    <definedName name="item11.6">'[27]COMPOSIÇÃO CUSTO'!#REF!</definedName>
    <definedName name="item11.7">'[27]COMPOSIÇÃO CUSTO'!#REF!</definedName>
    <definedName name="item11.8">'[27]COMPOSIÇÃO CUSTO'!#REF!</definedName>
    <definedName name="item11.9">'[27]COMPOSIÇÃO CUSTO'!#REF!</definedName>
    <definedName name="item11_1">[28]Composição!$E$2078</definedName>
    <definedName name="item11_10">[28]Composição!$E$2391</definedName>
    <definedName name="item11_11">[28]Composição!$E$2424</definedName>
    <definedName name="item11_12">[28]Composição!$E$2435</definedName>
    <definedName name="item11_13">[28]Composição!$E$2447</definedName>
    <definedName name="item11_14">[28]Composição!$E$2458</definedName>
    <definedName name="item11_15">[28]Composição!$E$2507</definedName>
    <definedName name="item11_16">[28]Composição!$E$2518</definedName>
    <definedName name="item11_17">[28]Composição!$E$2529</definedName>
    <definedName name="item11_18">[28]Composição!$E$2547</definedName>
    <definedName name="item11_19">[28]Composição!$E$2558</definedName>
    <definedName name="item11_2">[28]Composição!$E$2095</definedName>
    <definedName name="item11_20">[28]Composição!$E$2569</definedName>
    <definedName name="item11_21">[28]Composição!$E$2583</definedName>
    <definedName name="item11_22">[28]Composição!$E$2626</definedName>
    <definedName name="item11_23">[28]Composição!$E$2642</definedName>
    <definedName name="item11_24">[28]Composição!$E$2655</definedName>
    <definedName name="item11_25">[28]Composição!$E$2686</definedName>
    <definedName name="item11_26">[28]Composição!$E$2699</definedName>
    <definedName name="item11_27">[28]Composição!$E$2711</definedName>
    <definedName name="item11_28">[28]Composição!$E$2725</definedName>
    <definedName name="item11_3">[28]Composição!$E$2112</definedName>
    <definedName name="item11_4">[28]Composição!$E$2146</definedName>
    <definedName name="item11_7">[28]Composição!$E$2330</definedName>
    <definedName name="item11_8">[28]Composição!$E$2351</definedName>
    <definedName name="item11_9">[28]Composição!$E$2375</definedName>
    <definedName name="item12.0">#REF!</definedName>
    <definedName name="item12.1">'[27]COMPOSIÇÃO CUSTO'!#REF!</definedName>
    <definedName name="item12.10">'[27]COMPOSIÇÃO CUSTO'!#REF!</definedName>
    <definedName name="item12.11">'[27]COMPOSIÇÃO CUSTO'!#REF!</definedName>
    <definedName name="item12.12">'[27]COMPOSIÇÃO CUSTO'!#REF!</definedName>
    <definedName name="item12.13">'[27]COMPOSIÇÃO CUSTO'!#REF!</definedName>
    <definedName name="item12.14">'[27]COMPOSIÇÃO CUSTO'!#REF!</definedName>
    <definedName name="item12.15">'[27]COMPOSIÇÃO CUSTO'!#REF!</definedName>
    <definedName name="item12.16">'[27]COMPOSIÇÃO CUSTO'!#REF!</definedName>
    <definedName name="item12.17">'[27]COMPOSIÇÃO CUSTO'!#REF!</definedName>
    <definedName name="item12.18">'[27]COMPOSIÇÃO CUSTO'!#REF!</definedName>
    <definedName name="item12.19">'[27]COMPOSIÇÃO CUSTO'!#REF!</definedName>
    <definedName name="item12.2">'[27]COMPOSIÇÃO CUSTO'!#REF!</definedName>
    <definedName name="item12.20">'[27]COMPOSIÇÃO CUSTO'!#REF!</definedName>
    <definedName name="item12.21">'[27]COMPOSIÇÃO CUSTO'!#REF!</definedName>
    <definedName name="item12.22">'[27]COMPOSIÇÃO CUSTO'!#REF!</definedName>
    <definedName name="item12.23">'[27]COMPOSIÇÃO CUSTO'!#REF!</definedName>
    <definedName name="item12.24">'[27]COMPOSIÇÃO CUSTO'!#REF!</definedName>
    <definedName name="item12.25">'[27]COMPOSIÇÃO CUSTO'!#REF!</definedName>
    <definedName name="item12.26">'[27]COMPOSIÇÃO CUSTO'!#REF!</definedName>
    <definedName name="item12.27">'[27]COMPOSIÇÃO CUSTO'!#REF!</definedName>
    <definedName name="item12.3">'[27]COMPOSIÇÃO CUSTO'!#REF!</definedName>
    <definedName name="item12.4">'[27]COMPOSIÇÃO CUSTO'!#REF!</definedName>
    <definedName name="item12.5">'[27]COMPOSIÇÃO CUSTO'!#REF!</definedName>
    <definedName name="item12.6">'[27]COMPOSIÇÃO CUSTO'!#REF!</definedName>
    <definedName name="item12.7">'[27]COMPOSIÇÃO CUSTO'!#REF!</definedName>
    <definedName name="item12.8">'[27]COMPOSIÇÃO CUSTO'!#REF!</definedName>
    <definedName name="item12.9">'[27]COMPOSIÇÃO CUSTO'!#REF!</definedName>
    <definedName name="item12_1">[28]Composição!$E$2747</definedName>
    <definedName name="item12_10">[28]Composição!$E$2931</definedName>
    <definedName name="item12_11">[28]Composição!$E$2945</definedName>
    <definedName name="item12_12">[28]Composição!$E$2957</definedName>
    <definedName name="item12_13">[28]Composição!$E$2978</definedName>
    <definedName name="item12_14">[28]Composição!$E$2992</definedName>
    <definedName name="item12_15">[28]Composição!$E$3005</definedName>
    <definedName name="item12_16">[28]Composição!$E$3018</definedName>
    <definedName name="item12_17">[28]Composição!$E$3043</definedName>
    <definedName name="item12_18">[28]Composição!$E$3061</definedName>
    <definedName name="item12_19">[28]Composição!$E$3079</definedName>
    <definedName name="item12_2">[28]Composição!$E$2766</definedName>
    <definedName name="item12_20">[28]Composição!$E$3106</definedName>
    <definedName name="item12_21">[28]Composição!$E$3124</definedName>
    <definedName name="item12_22">[28]Composição!$E$3135</definedName>
    <definedName name="item12_23">[28]Composição!$E$3146</definedName>
    <definedName name="item12_24">[28]Composição!$E$3162</definedName>
    <definedName name="item12_25">[28]Composição!$E$3172</definedName>
    <definedName name="item12_26">[28]Composição!$E$3192</definedName>
    <definedName name="item12_27">[28]Composição!$E$3205</definedName>
    <definedName name="item12_3">[28]Composição!$E$2792</definedName>
    <definedName name="item12_4">[28]Composição!$E$2813</definedName>
    <definedName name="item12_5">[28]Composição!$E$2831</definedName>
    <definedName name="item12_6">[28]Composição!$E$2857</definedName>
    <definedName name="item12_7">[28]Composição!$E$2876</definedName>
    <definedName name="item12_8">[28]Composição!$E$2894</definedName>
    <definedName name="item12_9">[28]Composição!$E$2915</definedName>
    <definedName name="item13.1">'[27]COMPOSIÇÃO CUSTO'!#REF!</definedName>
    <definedName name="item13.10">'[27]COMPOSIÇÃO CUSTO'!#REF!</definedName>
    <definedName name="item13.11">'[27]COMPOSIÇÃO CUSTO'!#REF!</definedName>
    <definedName name="item13.12">'[27]COMPOSIÇÃO CUSTO'!#REF!</definedName>
    <definedName name="item13.13">'[27]COMPOSIÇÃO CUSTO'!#REF!</definedName>
    <definedName name="item13.2">'[27]COMPOSIÇÃO CUSTO'!#REF!</definedName>
    <definedName name="item13.3">'[27]COMPOSIÇÃO CUSTO'!#REF!</definedName>
    <definedName name="item13.4">'[27]COMPOSIÇÃO CUSTO'!#REF!</definedName>
    <definedName name="item13.5">'[27]COMPOSIÇÃO CUSTO'!#REF!</definedName>
    <definedName name="item13.6">'[27]COMPOSIÇÃO CUSTO'!#REF!</definedName>
    <definedName name="item13.7">'[27]COMPOSIÇÃO CUSTO'!#REF!</definedName>
    <definedName name="item13.8">'[27]COMPOSIÇÃO CUSTO'!#REF!</definedName>
    <definedName name="item13.9">'[27]COMPOSIÇÃO CUSTO'!#REF!</definedName>
    <definedName name="item13_1">[28]Composição!$E$3248</definedName>
    <definedName name="item13_10">[28]Composição!$E$3361</definedName>
    <definedName name="item13_11">[28]Composição!$E$3374</definedName>
    <definedName name="item13_12">[28]Composição!$E$3385</definedName>
    <definedName name="item13_13">[28]Composição!$E$3399</definedName>
    <definedName name="item13_2">[28]Composição!$E$3260</definedName>
    <definedName name="item13_3">[28]Composição!$E$3272</definedName>
    <definedName name="item13_4">[28]Composição!$E$3284</definedName>
    <definedName name="item13_5">[28]Composição!$E$3298</definedName>
    <definedName name="item13_6">[28]Composição!$E$3311</definedName>
    <definedName name="item13_7">[28]Composição!$E$3324</definedName>
    <definedName name="item13_8">[28]Composição!$E$3336</definedName>
    <definedName name="item13_9">[28]Composição!$E$3350</definedName>
    <definedName name="item14.1">'[27]COMPOSIÇÃO CUSTO'!#REF!</definedName>
    <definedName name="item14.2">'[27]COMPOSIÇÃO CUSTO'!#REF!</definedName>
    <definedName name="item14.3">'[27]COMPOSIÇÃO CUSTO'!#REF!</definedName>
    <definedName name="item14.4">'[27]COMPOSIÇÃO CUSTO'!#REF!</definedName>
    <definedName name="item14.5">'[27]COMPOSIÇÃO CUSTO'!#REF!</definedName>
    <definedName name="item14.6">'[27]COMPOSIÇÃO CUSTO'!#REF!</definedName>
    <definedName name="item14_1">[28]Composição!$E$3426</definedName>
    <definedName name="item14_2">[28]Composição!$E$3437</definedName>
    <definedName name="item14_3">[28]Composição!$E$3449</definedName>
    <definedName name="item14_4">[28]Composição!$E$3460</definedName>
    <definedName name="item14_5">[28]Composição!$E$3470</definedName>
    <definedName name="item14_6">[28]Composição!$E$3480</definedName>
    <definedName name="item15.1">'[27]COMPOSIÇÃO CUSTO'!#REF!</definedName>
    <definedName name="item15.10">'[27]COMPOSIÇÃO CUSTO'!#REF!</definedName>
    <definedName name="item15.11">'[27]COMPOSIÇÃO CUSTO'!#REF!</definedName>
    <definedName name="item15.12">'[27]COMPOSIÇÃO CUSTO'!#REF!</definedName>
    <definedName name="item15.13">'[27]COMPOSIÇÃO CUSTO'!#REF!</definedName>
    <definedName name="item15.2">'[27]COMPOSIÇÃO CUSTO'!#REF!</definedName>
    <definedName name="item15.3">'[27]COMPOSIÇÃO CUSTO'!#REF!</definedName>
    <definedName name="item15.4">'[27]COMPOSIÇÃO CUSTO'!#REF!</definedName>
    <definedName name="item15.5">'[27]COMPOSIÇÃO CUSTO'!#REF!</definedName>
    <definedName name="item15.6">'[27]COMPOSIÇÃO CUSTO'!#REF!</definedName>
    <definedName name="item15.7">'[27]COMPOSIÇÃO CUSTO'!#REF!</definedName>
    <definedName name="item15.8">'[27]COMPOSIÇÃO CUSTO'!#REF!</definedName>
    <definedName name="item15.9">'[27]COMPOSIÇÃO CUSTO'!#REF!</definedName>
    <definedName name="item15_1">[28]Composição!$E$3493</definedName>
    <definedName name="item15_10">[28]Composição!$E$3640</definedName>
    <definedName name="item15_11">[28]Composição!$E$3653</definedName>
    <definedName name="item15_12">[29]COMPOSIÇÃO!#REF!</definedName>
    <definedName name="item15_13">[29]COMPOSIÇÃO!#REF!</definedName>
    <definedName name="item15_2">[28]Composição!$E$3500</definedName>
    <definedName name="item15_3">[28]Composição!$E$3516</definedName>
    <definedName name="item15_4">[28]Composição!$E$3532</definedName>
    <definedName name="item15_5">[28]Composição!$E$3548</definedName>
    <definedName name="item15_6">[28]Composição!$E$3563</definedName>
    <definedName name="item15_7">[28]Composição!$E$3586</definedName>
    <definedName name="item15_8">[28]Composição!$E$3611</definedName>
    <definedName name="item15_9">[28]Composição!$E$3624</definedName>
    <definedName name="item2.1">'[27]COMPOSIÇÃO CUSTO'!#REF!</definedName>
    <definedName name="item2.10">'[27]COMPOSIÇÃO CUSTO'!#REF!</definedName>
    <definedName name="item2.11">'[27]COMPOSIÇÃO CUSTO'!#REF!</definedName>
    <definedName name="item2.12">'[27]COMPOSIÇÃO CUSTO'!#REF!</definedName>
    <definedName name="item2.13">'[27]COMPOSIÇÃO CUSTO'!#REF!</definedName>
    <definedName name="item2.14">'[27]COMPOSIÇÃO CUSTO'!#REF!</definedName>
    <definedName name="item2.15">'[27]COMPOSIÇÃO CUSTO'!#REF!</definedName>
    <definedName name="item2.16">'[27]COMPOSIÇÃO CUSTO'!#REF!</definedName>
    <definedName name="item2.17">'[27]COMPOSIÇÃO CUSTO'!#REF!</definedName>
    <definedName name="item2.18">'[27]COMPOSIÇÃO CUSTO'!#REF!</definedName>
    <definedName name="item2.19">'[27]COMPOSIÇÃO CUSTO'!#REF!</definedName>
    <definedName name="item2.2">'[27]COMPOSIÇÃO CUSTO'!#REF!</definedName>
    <definedName name="item2.20">'[27]COMPOSIÇÃO CUSTO'!#REF!</definedName>
    <definedName name="item2.21">'[27]COMPOSIÇÃO CUSTO'!#REF!</definedName>
    <definedName name="item2.22">'[27]COMPOSIÇÃO CUSTO'!#REF!</definedName>
    <definedName name="item2.23">'[27]COMPOSIÇÃO CUSTO'!#REF!</definedName>
    <definedName name="item2.24">'[27]COMPOSIÇÃO CUSTO'!#REF!</definedName>
    <definedName name="item2.25">'[27]COMPOSIÇÃO CUSTO'!#REF!</definedName>
    <definedName name="item2.26">'[27]COMPOSIÇÃO CUSTO'!#REF!</definedName>
    <definedName name="item2.27">'[27]COMPOSIÇÃO CUSTO'!#REF!</definedName>
    <definedName name="item2.3">'[27]COMPOSIÇÃO CUSTO'!#REF!</definedName>
    <definedName name="item2.4">'[27]COMPOSIÇÃO CUSTO'!#REF!</definedName>
    <definedName name="item2.5">'[27]COMPOSIÇÃO CUSTO'!#REF!</definedName>
    <definedName name="item2.6">'[27]COMPOSIÇÃO CUSTO'!#REF!</definedName>
    <definedName name="item2.7">'[27]COMPOSIÇÃO CUSTO'!#REF!</definedName>
    <definedName name="item2.8">'[27]COMPOSIÇÃO CUSTO'!#REF!</definedName>
    <definedName name="item2.9">'[27]COMPOSIÇÃO CUSTO'!#REF!</definedName>
    <definedName name="item2_1">[28]Composição!$E$108</definedName>
    <definedName name="item2_10">[28]Composição!$E$188</definedName>
    <definedName name="item2_11">[28]Composição!$E$197</definedName>
    <definedName name="item2_12">[28]Composição!$E$206</definedName>
    <definedName name="item2_13">[28]Composição!$E$230</definedName>
    <definedName name="item2_14">[28]Composição!$E$239</definedName>
    <definedName name="item2_15">[28]Composição!$E$248</definedName>
    <definedName name="item2_16">[28]Composição!$E$260</definedName>
    <definedName name="item2_17">[28]Composição!$E$269</definedName>
    <definedName name="item2_18">[28]Composição!$E$278</definedName>
    <definedName name="item2_19">[28]Composição!$E$287</definedName>
    <definedName name="item2_2">[28]Composição!$E$117</definedName>
    <definedName name="item2_21">[28]Composição!$E$305</definedName>
    <definedName name="item2_22">[28]Composição!$E$312</definedName>
    <definedName name="item2_23">[28]Composição!$E$323</definedName>
    <definedName name="item2_24">[28]Composição!$E$332</definedName>
    <definedName name="item2_25">[28]Composição!$E$341</definedName>
    <definedName name="item2_26">[28]Composição!$E$350</definedName>
    <definedName name="item2_27">[28]Composição!$E$360</definedName>
    <definedName name="item2_3">[28]Composição!$E$126</definedName>
    <definedName name="item2_4">[28]Composição!$E$135</definedName>
    <definedName name="item2_5">[28]Composição!$E$144</definedName>
    <definedName name="item2_6">[28]Composição!$E$153</definedName>
    <definedName name="item2_7">[28]Composição!$E$162</definedName>
    <definedName name="item2_8">[28]Composição!$E$171</definedName>
    <definedName name="item2_9">[28]Composição!$E$180</definedName>
    <definedName name="item3">[26]Plan1!$J$30</definedName>
    <definedName name="item3.1">'[27]COMPOSIÇÃO CUSTO'!#REF!</definedName>
    <definedName name="item3.2">'[27]COMPOSIÇÃO CUSTO'!#REF!</definedName>
    <definedName name="item3.3">'[27]COMPOSIÇÃO CUSTO'!#REF!</definedName>
    <definedName name="item3_1">[28]Composição!$E$433</definedName>
    <definedName name="item3_2">[28]Composição!$E$442</definedName>
    <definedName name="item3_3">[28]Composição!$E$452</definedName>
    <definedName name="item4">[26]Plan1!$J$39</definedName>
    <definedName name="item4.1">'[27]COMPOSIÇÃO CUSTO'!#REF!</definedName>
    <definedName name="item4.2">'[27]COMPOSIÇÃO CUSTO'!#REF!</definedName>
    <definedName name="item4.3">'[27]COMPOSIÇÃO CUSTO'!#REF!</definedName>
    <definedName name="item4.4">'[27]COMPOSIÇÃO CUSTO'!#REF!</definedName>
    <definedName name="item4.5">'[27]COMPOSIÇÃO CUSTO'!#REF!</definedName>
    <definedName name="item4.6">'[27]COMPOSIÇÃO CUSTO'!#REF!</definedName>
    <definedName name="item4.7">'[27]COMPOSIÇÃO CUSTO'!#REF!</definedName>
    <definedName name="item4_1">[28]Composição!$E$477</definedName>
    <definedName name="item4_2">[28]Composição!$E$502</definedName>
    <definedName name="item4_3">[28]Composição!$E$516</definedName>
    <definedName name="item4_4">[28]Composição!$E$532</definedName>
    <definedName name="item4_5">[28]Composição!$E$564</definedName>
    <definedName name="item4_6">[28]Composição!$E$608</definedName>
    <definedName name="item4_7">[28]Composição!$E$633</definedName>
    <definedName name="item5.1">'[27]COMPOSIÇÃO CUSTO'!#REF!</definedName>
    <definedName name="item5.2">'[27]COMPOSIÇÃO CUSTO'!#REF!</definedName>
    <definedName name="item5.3">'[27]COMPOSIÇÃO CUSTO'!#REF!</definedName>
    <definedName name="item5.4">'[27]COMPOSIÇÃO CUSTO'!#REF!</definedName>
    <definedName name="item5.5">'[27]COMPOSIÇÃO CUSTO'!#REF!</definedName>
    <definedName name="item5.6">'[27]COMPOSIÇÃO CUSTO'!#REF!</definedName>
    <definedName name="item5.7">'[27]COMPOSIÇÃO CUSTO'!#REF!</definedName>
    <definedName name="item5_1">[28]Composição!$E$659</definedName>
    <definedName name="item5_2">[28]Composição!$E$679</definedName>
    <definedName name="item5_3">[28]Composição!$E$707</definedName>
    <definedName name="item5_4">[28]Composição!$E$733</definedName>
    <definedName name="item5_5">[28]Composição!$E$750</definedName>
    <definedName name="item5_6">[28]Composição!$E$769</definedName>
    <definedName name="item5_7">[28]Composição!$E$788</definedName>
    <definedName name="item6.1">'[27]COMPOSIÇÃO CUSTO'!#REF!</definedName>
    <definedName name="item6.2">'[27]COMPOSIÇÃO CUSTO'!#REF!</definedName>
    <definedName name="item6.3">'[27]COMPOSIÇÃO CUSTO'!#REF!</definedName>
    <definedName name="item6.4">'[27]COMPOSIÇÃO CUSTO'!#REF!</definedName>
    <definedName name="item6.5">'[27]COMPOSIÇÃO CUSTO'!#REF!</definedName>
    <definedName name="item6_1">[28]Composição!$E$969</definedName>
    <definedName name="item6_2">[28]Composição!$E$983</definedName>
    <definedName name="item6_3">[28]Composição!$E$996</definedName>
    <definedName name="item6_4">[28]Composição!$E$1011</definedName>
    <definedName name="item6_5">[28]Composição!$E$1024</definedName>
    <definedName name="item7.1">'[27]COMPOSIÇÃO CUSTO'!#REF!</definedName>
    <definedName name="item7.10">'[27]COMPOSIÇÃO CUSTO'!#REF!</definedName>
    <definedName name="item7.11">'[27]COMPOSIÇÃO CUSTO'!#REF!</definedName>
    <definedName name="item7.12">'[27]COMPOSIÇÃO CUSTO'!#REF!</definedName>
    <definedName name="item7.13">'[27]COMPOSIÇÃO CUSTO'!#REF!</definedName>
    <definedName name="item7.14">'[27]COMPOSIÇÃO CUSTO'!#REF!</definedName>
    <definedName name="item7.15">'[27]COMPOSIÇÃO CUSTO'!#REF!</definedName>
    <definedName name="item7.16">'[27]COMPOSIÇÃO CUSTO'!#REF!</definedName>
    <definedName name="item7.17">'[27]COMPOSIÇÃO CUSTO'!#REF!</definedName>
    <definedName name="item7.18">'[27]COMPOSIÇÃO CUSTO'!#REF!</definedName>
    <definedName name="item7.19">'[27]COMPOSIÇÃO CUSTO'!#REF!</definedName>
    <definedName name="item7.2">'[27]COMPOSIÇÃO CUSTO'!#REF!</definedName>
    <definedName name="item7.3">'[27]COMPOSIÇÃO CUSTO'!#REF!</definedName>
    <definedName name="item7.4">'[27]COMPOSIÇÃO CUSTO'!#REF!</definedName>
    <definedName name="item7.5">'[27]COMPOSIÇÃO CUSTO'!#REF!</definedName>
    <definedName name="item7.6">'[27]COMPOSIÇÃO CUSTO'!#REF!</definedName>
    <definedName name="item7.7">'[27]COMPOSIÇÃO CUSTO'!#REF!</definedName>
    <definedName name="item7.8">'[27]COMPOSIÇÃO CUSTO'!#REF!</definedName>
    <definedName name="item7.9">'[27]COMPOSIÇÃO CUSTO'!#REF!</definedName>
    <definedName name="item7_1">[28]Composição!$E$1050</definedName>
    <definedName name="item7_10">[28]Composição!$E$1174</definedName>
    <definedName name="item7_11">[28]Composição!$E$1185</definedName>
    <definedName name="item7_12">[28]Composição!$E$1199</definedName>
    <definedName name="item7_13">[28]Composição!$E$1212</definedName>
    <definedName name="item7_14">[28]Composição!$E$1223</definedName>
    <definedName name="item7_15">[28]Composição!$E$1234</definedName>
    <definedName name="item7_16">[28]Composição!$E$1245</definedName>
    <definedName name="item7_17">[28]Composição!$E$1281</definedName>
    <definedName name="item7_18">[28]Composição!$E$1295</definedName>
    <definedName name="item7_19">[28]Composição!$E$1309</definedName>
    <definedName name="item7_2">[28]Composição!$E$1061</definedName>
    <definedName name="item7_3">[28]Composição!$E$1074</definedName>
    <definedName name="item7_4">[28]Composição!$E$1088</definedName>
    <definedName name="item7_5">[28]Composição!$E$1102</definedName>
    <definedName name="item7_6">[28]Composição!$E$1119</definedName>
    <definedName name="item7_7">[28]Composição!$E$1134</definedName>
    <definedName name="item7_8">[28]Composição!$E$1152</definedName>
    <definedName name="item7_9">[28]Composição!$E$1163</definedName>
    <definedName name="item8.1">'[27]COMPOSIÇÃO CUSTO'!#REF!</definedName>
    <definedName name="item8.2">'[27]COMPOSIÇÃO CUSTO'!#REF!</definedName>
    <definedName name="item8.3">'[27]COMPOSIÇÃO CUSTO'!#REF!</definedName>
    <definedName name="item8.4">'[27]COMPOSIÇÃO CUSTO'!#REF!</definedName>
    <definedName name="item8.5">'[27]COMPOSIÇÃO CUSTO'!#REF!</definedName>
    <definedName name="item8.6">'[27]COMPOSIÇÃO CUSTO'!#REF!</definedName>
    <definedName name="item8_1">[28]Composição!$E$1323</definedName>
    <definedName name="item8_2">[28]Composição!$E$1339</definedName>
    <definedName name="item8_3">[28]Composição!$E$1352</definedName>
    <definedName name="item8_4">[28]Composição!$E$1365</definedName>
    <definedName name="item8_5">[28]Composição!$E$1378</definedName>
    <definedName name="item8_6">[28]Composição!$E$1391</definedName>
    <definedName name="item9.1">'[27]COMPOSIÇÃO CUSTO'!#REF!</definedName>
    <definedName name="item9.2">'[27]COMPOSIÇÃO CUSTO'!#REF!</definedName>
    <definedName name="item9.3">'[27]COMPOSIÇÃO CUSTO'!#REF!</definedName>
    <definedName name="item9.4">'[27]COMPOSIÇÃO CUSTO'!#REF!</definedName>
    <definedName name="item9.5">'[27]COMPOSIÇÃO CUSTO'!#REF!</definedName>
    <definedName name="item9.6">'[27]COMPOSIÇÃO CUSTO'!#REF!</definedName>
    <definedName name="item9.7">'[27]COMPOSIÇÃO CUSTO'!#REF!</definedName>
    <definedName name="item9.8">'[27]COMPOSIÇÃO CUSTO'!#REF!</definedName>
    <definedName name="item9.9">'[27]COMPOSIÇÃO CUSTO'!#REF!</definedName>
    <definedName name="item9_1">[28]Composição!$E$1430</definedName>
    <definedName name="item9_2">[28]Composição!$E$1443</definedName>
    <definedName name="item9_3">[28]Composição!$E$1455</definedName>
    <definedName name="item9_4">[28]Composição!$E$1467</definedName>
    <definedName name="item9_5">[28]Composição!$E$1480</definedName>
    <definedName name="item9_6">[28]Composição!$E$1508</definedName>
    <definedName name="item9_7">[28]Composição!$E$1523</definedName>
    <definedName name="item9_8">[28]Composição!$E$1537</definedName>
    <definedName name="item9_9">[28]Composição!$E$1550</definedName>
    <definedName name="itm10.2">'[27]COMPOSIÇÃO CUSTO'!#REF!</definedName>
    <definedName name="Jd">#REF!</definedName>
    <definedName name="JESUS">'[11]Refor Out. 2001 - BDI=20% Ajust'!#REF!</definedName>
    <definedName name="JJ">#REF!</definedName>
    <definedName name="JJJ">#REF!</definedName>
    <definedName name="Jm">#REF!</definedName>
    <definedName name="K1_">#REF!</definedName>
    <definedName name="K2_">#REF!</definedName>
    <definedName name="K3_">#REF!</definedName>
    <definedName name="key" hidden="1">#REF!</definedName>
    <definedName name="KKK">#REF!</definedName>
    <definedName name="koae">#REF!</definedName>
    <definedName name="kpavi">#REF!</definedName>
    <definedName name="kterra">#REF!</definedName>
    <definedName name="LAPIS">#REF!</definedName>
    <definedName name="LARGURAS">#REF!</definedName>
    <definedName name="LASTRO_CONCRETO">#REF!</definedName>
    <definedName name="LASTRO_EMISS3_S">#REF!</definedName>
    <definedName name="LDI">#REF!</definedName>
    <definedName name="Lei" hidden="1">#REF!</definedName>
    <definedName name="Leis">#REF!</definedName>
    <definedName name="LIG_PRED_SERV">#REF!</definedName>
    <definedName name="LIG_PREDIAIS_MAT">#REF!</definedName>
    <definedName name="LIGAÇÃO_PREDIAL_MATERIAL">'[15]ligação predial'!$H$19</definedName>
    <definedName name="LIGAÇÃO_PREDIAL_SERVIÇOS">'[15]ligação predial'!$H$9</definedName>
    <definedName name="LIGAÇÕES">#REF!</definedName>
    <definedName name="LILASDRENA">#REF!</definedName>
    <definedName name="ListaGIGOV">[30]Listas!$A$3:$A$74</definedName>
    <definedName name="LL">#REF!</definedName>
    <definedName name="LLL">#REF!</definedName>
    <definedName name="LOC_EMISS3">#REF!</definedName>
    <definedName name="LOCAÇÃO">#REF!</definedName>
    <definedName name="LOCAÇÃO_EMISS">#REF!</definedName>
    <definedName name="LOCAÇÃO_EMISS2">#REF!</definedName>
    <definedName name="Local">#REF!</definedName>
    <definedName name="LOTES">#REF!</definedName>
    <definedName name="Louças_acessórios">#REF!</definedName>
    <definedName name="Lucro">#REF!</definedName>
    <definedName name="m">#REF!</definedName>
    <definedName name="MACROS">#REF!</definedName>
    <definedName name="MAR">[1]Reforma!#REF!</definedName>
    <definedName name="MAT">#REF!</definedName>
    <definedName name="MCSDLOEP">#REF!</definedName>
    <definedName name="Medição">#REF!</definedName>
    <definedName name="MEIO_FIO">#REF!</definedName>
    <definedName name="MEMORIA">#REF!</definedName>
    <definedName name="MEMÓRIACAMPO2" localSheetId="3">#N/A</definedName>
    <definedName name="MEMÓRIACAMPO2">#N/A</definedName>
    <definedName name="MESALOA">#REF!</definedName>
    <definedName name="Meu">#REF!</definedName>
    <definedName name="min.">#REF!</definedName>
    <definedName name="MM">#REF!</definedName>
    <definedName name="MMM">#REF!</definedName>
    <definedName name="MMMMMM">[1]Reforma!#REF!</definedName>
    <definedName name="MNAUIRIE">#REF!</definedName>
    <definedName name="MNDLEL">#REF!</definedName>
    <definedName name="MO">#REF!</definedName>
    <definedName name="mo_base">[7]Base!$U$39</definedName>
    <definedName name="mo_sub_base">'[7]Sub-base'!$U$36</definedName>
    <definedName name="módulo1.Extenso" localSheetId="3">#N/A</definedName>
    <definedName name="módulo1.Extenso">#N/A</definedName>
    <definedName name="MOE">#REF!</definedName>
    <definedName name="MOH">#REF!</definedName>
    <definedName name="mono" localSheetId="3" hidden="1">{"'Plan1'!$A$8:$F$68","'Plan1'!$A$8:$F$68"}</definedName>
    <definedName name="mono" hidden="1">{"'Plan1'!$A$8:$F$68","'Plan1'!$A$8:$F$68"}</definedName>
    <definedName name="MOV_TERR_EMISS3_S">#REF!</definedName>
    <definedName name="MOV_TERRA">#REF!</definedName>
    <definedName name="MOV_TERRA_EMISS">#REF!</definedName>
    <definedName name="MOV_TERRA_EMISS2">#REF!</definedName>
    <definedName name="n">#REF!</definedName>
    <definedName name="nADA">#REF!</definedName>
    <definedName name="ND">'[31]ENTRADA DE DADOS'!$D$5</definedName>
    <definedName name="neuza">[32]COMPOSIÇÃO!#REF!</definedName>
    <definedName name="NI">'[31]ENTRADA DE DADOS'!$E$5</definedName>
    <definedName name="NN">#REF!</definedName>
    <definedName name="NNN">#REF!</definedName>
    <definedName name="NOME1">#REF!</definedName>
    <definedName name="NOME1_1">#REF!</definedName>
    <definedName name="NOME1_11">#REF!</definedName>
    <definedName name="NOME1_2">#REF!</definedName>
    <definedName name="NOME1_6">#REF!</definedName>
    <definedName name="nome2">#REF!</definedName>
    <definedName name="nome3">#REF!</definedName>
    <definedName name="NTEI">'[9]PRO-08'!#REF!</definedName>
    <definedName name="num_linhas">#REF!</definedName>
    <definedName name="numlinhaCrono">ROW(#REF!)-ROW(#REF!)+1</definedName>
    <definedName name="oac">#REF!</definedName>
    <definedName name="oae">#REF!</definedName>
    <definedName name="OBRA">#REF!</definedName>
    <definedName name="ocom">#REF!</definedName>
    <definedName name="OO">#REF!</definedName>
    <definedName name="OOO">#REF!</definedName>
    <definedName name="OPA">'[9]PRO-08'!#REF!</definedName>
    <definedName name="Orçamento">#REF!</definedName>
    <definedName name="Orçamento_Básico">#REF!</definedName>
    <definedName name="p">#REF!</definedName>
    <definedName name="Parcial">#REF!</definedName>
    <definedName name="PassaExtenso">[33]!PassaExtenso</definedName>
    <definedName name="PAV_EMISS3_S">#REF!</definedName>
    <definedName name="pavi">#REF!</definedName>
    <definedName name="PAVIM_EMISS">#REF!</definedName>
    <definedName name="PAVIM_EMISS2">#REF!</definedName>
    <definedName name="PAVIMENTAÇÃO">#REF!</definedName>
    <definedName name="PERCAPITA">#REF!</definedName>
    <definedName name="pesquisa">#REF!</definedName>
    <definedName name="Pia_cozinha">#REF!</definedName>
    <definedName name="Pilar">#REF!</definedName>
    <definedName name="Pintura_cal">#REF!</definedName>
    <definedName name="Pintura_óleo">#REF!</definedName>
    <definedName name="Piso_cimentado">#REF!</definedName>
    <definedName name="PL">#REF!</definedName>
    <definedName name="PL_ABC">#REF!</definedName>
    <definedName name="Placa_de_cimento">#REF!</definedName>
    <definedName name="PLACA_OBRA">#REF!</definedName>
    <definedName name="Placas_de_sinalização_vertical___SENTIDO_DA_VIA_PARE">[34]Memória!$D$45</definedName>
    <definedName name="Plan_ajustada">#N/A</definedName>
    <definedName name="plan275">#REF!</definedName>
    <definedName name="planilha">#REF!</definedName>
    <definedName name="plano">#REF!</definedName>
    <definedName name="Poço">#REF!</definedName>
    <definedName name="POÇO_VISIT">#REF!</definedName>
    <definedName name="PP">#REF!</definedName>
    <definedName name="ppt_pistas_e_patios">#REF!</definedName>
    <definedName name="Preço_Unitário">#REF!</definedName>
    <definedName name="Print">[35]QuQuant!#REF!</definedName>
    <definedName name="PRINT_AREA_MI">#REF!</definedName>
    <definedName name="PRINT_TITLES_MI">#REF!</definedName>
    <definedName name="Q">#REF!</definedName>
    <definedName name="QQ">#REF!</definedName>
    <definedName name="QQ_2" localSheetId="3">#N/A</definedName>
    <definedName name="QQ_2">#N/A</definedName>
    <definedName name="qqe" localSheetId="3">#N/A</definedName>
    <definedName name="qqe">#N/A</definedName>
    <definedName name="Quadra" localSheetId="3" hidden="1">{#N/A,#N/A,FALSE,"MO (2)"}</definedName>
    <definedName name="Quadra" hidden="1">{#N/A,#N/A,FALSE,"MO (2)"}</definedName>
    <definedName name="Quant.">#REF!</definedName>
    <definedName name="QUANT_acumu">#REF!</definedName>
    <definedName name="Quantidade">#REF!</definedName>
    <definedName name="Quantidades" localSheetId="3" hidden="1">{#N/A,#N/A,FALSE,"MO (2)"}</definedName>
    <definedName name="Quantidades" hidden="1">{#N/A,#N/A,FALSE,"MO (2)"}</definedName>
    <definedName name="Radier">#REF!</definedName>
    <definedName name="RBV">[36]Teor!$C$3:$C$7</definedName>
    <definedName name="rd">#REF!</definedName>
    <definedName name="rea">#REF!</definedName>
    <definedName name="Reaterro">#REF!</definedName>
    <definedName name="Reboco">#REF!</definedName>
    <definedName name="REC">OFFSET([37]Insumos!$A$1,1,,COUNTA([37]Insumos!$A:$A),COUNTA([37]Insumos!$1:$1))</definedName>
    <definedName name="recife">#REF!</definedName>
    <definedName name="REDE_COLETORA_MAT">#REF!</definedName>
    <definedName name="REDE_COLETORA_MATERIAL">'[15]REDE COLETORA'!$H$67</definedName>
    <definedName name="REDE_COLETORA_SERV">#REF!</definedName>
    <definedName name="REDE_COLETORA_SERVIÇOS">'[15]REDE COLETORA'!$H$9</definedName>
    <definedName name="Refeição">#REF!</definedName>
    <definedName name="RefParalis">#REF!</definedName>
    <definedName name="REG">#REF!</definedName>
    <definedName name="REGULA">[7]Regula!$M$36</definedName>
    <definedName name="RES" localSheetId="3">#N/A</definedName>
    <definedName name="RES">#N/A</definedName>
    <definedName name="resumo">#REF!</definedName>
    <definedName name="RESUMO." localSheetId="3">#N/A</definedName>
    <definedName name="RESUMO.">#N/A</definedName>
    <definedName name="RESUMO1" localSheetId="3">#N/A</definedName>
    <definedName name="RESUMO1">#N/A</definedName>
    <definedName name="RMA">'[9]PRO-08'!#REF!</definedName>
    <definedName name="RR">#REF!</definedName>
    <definedName name="RS">#REF!</definedName>
    <definedName name="S" localSheetId="3">{#N/A,#N/A,FALSE,"MO (2)"}</definedName>
    <definedName name="S">{#N/A,#N/A,FALSE,"MO (2)"}</definedName>
    <definedName name="sa">[38]COMPOS1!#REF!</definedName>
    <definedName name="Sal">[39]Sal!$B$4:$G$80</definedName>
    <definedName name="SAO" localSheetId="3" hidden="1">{#N/A,#N/A,FALSE,"Planilha";#N/A,#N/A,FALSE,"Resumo";#N/A,#N/A,FALSE,"Fisico";#N/A,#N/A,FALSE,"Financeiro";#N/A,#N/A,FALSE,"Financeiro"}</definedName>
    <definedName name="SAO" hidden="1">{#N/A,#N/A,FALSE,"Planilha";#N/A,#N/A,FALSE,"Resumo";#N/A,#N/A,FALSE,"Fisico";#N/A,#N/A,FALSE,"Financeiro";#N/A,#N/A,FALSE,"Financeiro"}</definedName>
    <definedName name="sbg">#REF!</definedName>
    <definedName name="SBTC">#REF!</definedName>
    <definedName name="SG_01_01">#REF!</definedName>
    <definedName name="SG_01_02">#REF!</definedName>
    <definedName name="SG_01_03">#REF!</definedName>
    <definedName name="SG_01_04">#REF!</definedName>
    <definedName name="SG_01_05">#REF!</definedName>
    <definedName name="SG_01_06">#REF!</definedName>
    <definedName name="SG_01_07">#REF!</definedName>
    <definedName name="SG_01_08">#REF!</definedName>
    <definedName name="SG_01_09">#REF!</definedName>
    <definedName name="SG_01_10">#REF!</definedName>
    <definedName name="SG_01_11">#REF!</definedName>
    <definedName name="SG_01_12">#REF!</definedName>
    <definedName name="SG_01_13">#REF!</definedName>
    <definedName name="SG_01_14">#REF!</definedName>
    <definedName name="SG_01_15">#REF!</definedName>
    <definedName name="SG_02_01">#REF!</definedName>
    <definedName name="SG_02_02">#REF!</definedName>
    <definedName name="SG_02_03">#REF!</definedName>
    <definedName name="SG_02_04">#REF!</definedName>
    <definedName name="SG_02_05">#REF!</definedName>
    <definedName name="SG_02_06">#REF!</definedName>
    <definedName name="SG_02_07">#REF!</definedName>
    <definedName name="SG_02_08">#REF!</definedName>
    <definedName name="SG_02_09">#REF!</definedName>
    <definedName name="SG_02_10">#REF!</definedName>
    <definedName name="SG_02_11">#REF!</definedName>
    <definedName name="SG_02_12">#REF!</definedName>
    <definedName name="SG_02_13">#REF!</definedName>
    <definedName name="SG_02_14">#REF!</definedName>
    <definedName name="SG_02_15">#REF!</definedName>
    <definedName name="SG_03_01">#REF!</definedName>
    <definedName name="SG_03_02">#REF!</definedName>
    <definedName name="SG_03_03">#REF!</definedName>
    <definedName name="SG_03_04">#REF!</definedName>
    <definedName name="SG_03_05">#REF!</definedName>
    <definedName name="SG_03_06">#REF!</definedName>
    <definedName name="SG_03_07">#REF!</definedName>
    <definedName name="SG_03_08">#REF!</definedName>
    <definedName name="SG_03_09">#REF!</definedName>
    <definedName name="SG_03_10">#REF!</definedName>
    <definedName name="SG_03_11">#REF!</definedName>
    <definedName name="SG_03_12">#REF!</definedName>
    <definedName name="SG_03_13">#REF!</definedName>
    <definedName name="SG_03_14">#REF!</definedName>
    <definedName name="SG_03_15">#REF!</definedName>
    <definedName name="SG_03_17">#REF!</definedName>
    <definedName name="SG_03_18">#REF!</definedName>
    <definedName name="SG_04_01">#REF!</definedName>
    <definedName name="SG_04_02">#REF!</definedName>
    <definedName name="SG_04_03">#REF!</definedName>
    <definedName name="SG_04_04">#REF!</definedName>
    <definedName name="SG_04_05">#REF!</definedName>
    <definedName name="SG_04_06">#REF!</definedName>
    <definedName name="SG_04_07">#REF!</definedName>
    <definedName name="SG_04_08">#REF!</definedName>
    <definedName name="SG_04_09">#REF!</definedName>
    <definedName name="SG_04_10">#REF!</definedName>
    <definedName name="SG_04_11">#REF!</definedName>
    <definedName name="SG_04_12">#REF!</definedName>
    <definedName name="SG_04_13">#REF!</definedName>
    <definedName name="SG_04_14">#REF!</definedName>
    <definedName name="SG_04_15">#REF!</definedName>
    <definedName name="SG_05_01">#REF!</definedName>
    <definedName name="SG_05_02">#REF!</definedName>
    <definedName name="SG_05_03">#REF!</definedName>
    <definedName name="SG_05_04">#REF!</definedName>
    <definedName name="SG_05_05">#REF!</definedName>
    <definedName name="SG_05_06">#REF!</definedName>
    <definedName name="SG_05_07">#REF!</definedName>
    <definedName name="SG_05_08">#REF!</definedName>
    <definedName name="SG_05_09">#REF!</definedName>
    <definedName name="SG_05_10">#REF!</definedName>
    <definedName name="SG_05_11">#REF!</definedName>
    <definedName name="SG_05_12">#REF!</definedName>
    <definedName name="SG_05_13">#REF!</definedName>
    <definedName name="SG_05_14">#REF!</definedName>
    <definedName name="SG_05_15">#REF!</definedName>
    <definedName name="SG_06_01">#REF!</definedName>
    <definedName name="SG_06_02">#REF!</definedName>
    <definedName name="SG_06_03">#REF!</definedName>
    <definedName name="SG_06_04">#REF!</definedName>
    <definedName name="SG_06_05">#REF!</definedName>
    <definedName name="SG_06_06">#REF!</definedName>
    <definedName name="SG_06_07">#REF!</definedName>
    <definedName name="SG_06_08">#REF!</definedName>
    <definedName name="SG_06_09">#REF!</definedName>
    <definedName name="SG_06_10">#REF!</definedName>
    <definedName name="SG_06_11">#REF!</definedName>
    <definedName name="SG_06_12">#REF!</definedName>
    <definedName name="SG_06_13">#REF!</definedName>
    <definedName name="SG_06_14">#REF!</definedName>
    <definedName name="SG_06_15">#REF!</definedName>
    <definedName name="SG_07_01">#REF!</definedName>
    <definedName name="SG_07_02">#REF!</definedName>
    <definedName name="SG_07_03">#REF!</definedName>
    <definedName name="SG_07_04">#REF!</definedName>
    <definedName name="SG_07_05">#REF!</definedName>
    <definedName name="SG_07_06">#REF!</definedName>
    <definedName name="SG_07_07">#REF!</definedName>
    <definedName name="SG_07_08">#REF!</definedName>
    <definedName name="SG_07_09">#REF!</definedName>
    <definedName name="SG_07_10">#REF!</definedName>
    <definedName name="SG_07_11">#REF!</definedName>
    <definedName name="SG_07_12">#REF!</definedName>
    <definedName name="SG_07_13">#REF!</definedName>
    <definedName name="SG_07_14">#REF!</definedName>
    <definedName name="SG_07_15">#REF!</definedName>
    <definedName name="SG_08_01">#REF!</definedName>
    <definedName name="SG_08_02">#REF!</definedName>
    <definedName name="SG_08_03">#REF!</definedName>
    <definedName name="SG_08_04">#REF!</definedName>
    <definedName name="SG_08_05">#REF!</definedName>
    <definedName name="SG_08_06">#REF!</definedName>
    <definedName name="SG_08_07">#REF!</definedName>
    <definedName name="SG_08_08">#REF!</definedName>
    <definedName name="SG_08_09">#REF!</definedName>
    <definedName name="SG_08_10">#REF!</definedName>
    <definedName name="SG_08_11">#REF!</definedName>
    <definedName name="SG_08_12">#REF!</definedName>
    <definedName name="SG_08_13">#REF!</definedName>
    <definedName name="SG_08_14">#REF!</definedName>
    <definedName name="SG_08_15">#REF!</definedName>
    <definedName name="SG_09_01">#REF!</definedName>
    <definedName name="SG_09_02">#REF!</definedName>
    <definedName name="SG_09_03">#REF!</definedName>
    <definedName name="SG_09_04">#REF!</definedName>
    <definedName name="SG_09_05">#REF!</definedName>
    <definedName name="SG_09_06">#REF!</definedName>
    <definedName name="SG_09_07">#REF!</definedName>
    <definedName name="SG_09_08">#REF!</definedName>
    <definedName name="SG_09_09">#REF!</definedName>
    <definedName name="SG_09_10">#REF!</definedName>
    <definedName name="SG_09_11">#REF!</definedName>
    <definedName name="SG_09_12">#REF!</definedName>
    <definedName name="SG_09_13">#REF!</definedName>
    <definedName name="SG_09_14">#REF!</definedName>
    <definedName name="SG_09_15">#REF!</definedName>
    <definedName name="SG_10_01">#REF!</definedName>
    <definedName name="SG_10_02">#REF!</definedName>
    <definedName name="SG_10_03">#REF!</definedName>
    <definedName name="SG_10_04">#REF!</definedName>
    <definedName name="SG_10_05">#REF!</definedName>
    <definedName name="SG_10_06">#REF!</definedName>
    <definedName name="SG_10_07">#REF!</definedName>
    <definedName name="SG_10_08">#REF!</definedName>
    <definedName name="SG_10_09">#REF!</definedName>
    <definedName name="SG_10_10">#REF!</definedName>
    <definedName name="SG_10_11">#REF!</definedName>
    <definedName name="SG_10_12">#REF!</definedName>
    <definedName name="SG_10_13">#REF!</definedName>
    <definedName name="SG_10_14">#REF!</definedName>
    <definedName name="SG_10_15">#REF!</definedName>
    <definedName name="SG_11_01">#REF!</definedName>
    <definedName name="SG_11_02">#REF!</definedName>
    <definedName name="SG_11_03">#REF!</definedName>
    <definedName name="SG_11_04">#REF!</definedName>
    <definedName name="SG_11_05">#REF!</definedName>
    <definedName name="SG_11_06">#REF!</definedName>
    <definedName name="SG_11_07">#REF!</definedName>
    <definedName name="SG_11_08">#REF!</definedName>
    <definedName name="SG_11_09">#REF!</definedName>
    <definedName name="SG_11_10">#REF!</definedName>
    <definedName name="SG_11_11">#REF!</definedName>
    <definedName name="SG_11_12">#REF!</definedName>
    <definedName name="SG_11_13">#REF!</definedName>
    <definedName name="SG_11_14">#REF!</definedName>
    <definedName name="SG_11_15">#REF!</definedName>
    <definedName name="SG_12_01">#REF!</definedName>
    <definedName name="SG_12_02">#REF!</definedName>
    <definedName name="SG_12_03">#REF!</definedName>
    <definedName name="SG_12_04">#REF!</definedName>
    <definedName name="SG_12_05">#REF!</definedName>
    <definedName name="SG_12_06">#REF!</definedName>
    <definedName name="SG_12_07">#REF!</definedName>
    <definedName name="SG_12_08">#REF!</definedName>
    <definedName name="SG_12_09">#REF!</definedName>
    <definedName name="SG_12_10">#REF!</definedName>
    <definedName name="SG_12_11">#REF!</definedName>
    <definedName name="SG_12_12">#REF!</definedName>
    <definedName name="SG_12_13">#REF!</definedName>
    <definedName name="SG_12_14">#REF!</definedName>
    <definedName name="SG_12_15">#REF!</definedName>
    <definedName name="SG_12_16">#REF!</definedName>
    <definedName name="SG_12_17">#REF!</definedName>
    <definedName name="SG_12_18">#REF!</definedName>
    <definedName name="SG_12_19">#REF!</definedName>
    <definedName name="SG_12_20">#REF!</definedName>
    <definedName name="SG_12_21">#REF!</definedName>
    <definedName name="SG_12_22">#REF!</definedName>
    <definedName name="SG_12_23">#REF!</definedName>
    <definedName name="SG_12_24">#REF!</definedName>
    <definedName name="SG_12_25">#REF!</definedName>
    <definedName name="SG_13_01">#REF!</definedName>
    <definedName name="SG_13_02">#REF!</definedName>
    <definedName name="SG_13_03">#REF!</definedName>
    <definedName name="SG_13_04">#REF!</definedName>
    <definedName name="SG_13_05">#REF!</definedName>
    <definedName name="SG_13_06">#REF!</definedName>
    <definedName name="SG_13_07">#REF!</definedName>
    <definedName name="SG_13_08">#REF!</definedName>
    <definedName name="SG_13_09">#REF!</definedName>
    <definedName name="SG_13_10">#REF!</definedName>
    <definedName name="SG_13_11">#REF!</definedName>
    <definedName name="SG_13_12">#REF!</definedName>
    <definedName name="SG_13_13">#REF!</definedName>
    <definedName name="SG_13_14">#REF!</definedName>
    <definedName name="SG_13_15">#REF!</definedName>
    <definedName name="SG_13_16">#REF!</definedName>
    <definedName name="SG_13_17">#REF!</definedName>
    <definedName name="SG_13_18">#REF!</definedName>
    <definedName name="SG_13_19">#REF!</definedName>
    <definedName name="SG_13_20">#REF!</definedName>
    <definedName name="SG_13_21">#REF!</definedName>
    <definedName name="SG_13_22">#REF!</definedName>
    <definedName name="SG_13_23">#REF!</definedName>
    <definedName name="SG_13_24">#REF!</definedName>
    <definedName name="SG_13_25">#REF!</definedName>
    <definedName name="SG_14_01">#REF!</definedName>
    <definedName name="SG_14_02">#REF!</definedName>
    <definedName name="SG_14_03">#REF!</definedName>
    <definedName name="SG_14_04">#REF!</definedName>
    <definedName name="SG_14_05">#REF!</definedName>
    <definedName name="SG_14_06">#REF!</definedName>
    <definedName name="SG_14_07">#REF!</definedName>
    <definedName name="SG_14_08">#REF!</definedName>
    <definedName name="SG_14_09">#REF!</definedName>
    <definedName name="SG_14_10">#REF!</definedName>
    <definedName name="SG_14_11">#REF!</definedName>
    <definedName name="SG_14_12">#REF!</definedName>
    <definedName name="SG_14_13">#REF!</definedName>
    <definedName name="SG_14_14">#REF!</definedName>
    <definedName name="SG_14_15">#REF!</definedName>
    <definedName name="SG_14_16">#REF!</definedName>
    <definedName name="SG_14_17">#REF!</definedName>
    <definedName name="SG_14_18">#REF!</definedName>
    <definedName name="SG_14_19">#REF!</definedName>
    <definedName name="SG_14_20">#REF!</definedName>
    <definedName name="SG_14_21">#REF!</definedName>
    <definedName name="SG_14_22">#REF!</definedName>
    <definedName name="SG_14_23">#REF!</definedName>
    <definedName name="SG_14_24">#REF!</definedName>
    <definedName name="SG_14_25">#REF!</definedName>
    <definedName name="SG_15_01">#REF!</definedName>
    <definedName name="SG_15_02">#REF!</definedName>
    <definedName name="SG_15_03">#REF!</definedName>
    <definedName name="SG_15_04">#REF!</definedName>
    <definedName name="SG_15_05">#REF!</definedName>
    <definedName name="SG_15_06">#REF!</definedName>
    <definedName name="SG_15_07">#REF!</definedName>
    <definedName name="SG_15_08">#REF!</definedName>
    <definedName name="SG_15_09">#REF!</definedName>
    <definedName name="SG_15_10">#REF!</definedName>
    <definedName name="SG_15_11">#REF!</definedName>
    <definedName name="SG_15_12">#REF!</definedName>
    <definedName name="SG_15_13">#REF!</definedName>
    <definedName name="SG_15_14">#REF!</definedName>
    <definedName name="SG_15_15">#REF!</definedName>
    <definedName name="SG_15_16">#REF!</definedName>
    <definedName name="SG_15_17">#REF!</definedName>
    <definedName name="SG_15_18">#REF!</definedName>
    <definedName name="SG_15_19">#REF!</definedName>
    <definedName name="SG_15_20">#REF!</definedName>
    <definedName name="SG_15_21">#REF!</definedName>
    <definedName name="SG_15_22">#REF!</definedName>
    <definedName name="SG_15_23">#REF!</definedName>
    <definedName name="SG_15_24">#REF!</definedName>
    <definedName name="SG_15_25">#REF!</definedName>
    <definedName name="SG_16_01">#REF!</definedName>
    <definedName name="SG_16_02">#REF!</definedName>
    <definedName name="SG_16_03">#REF!</definedName>
    <definedName name="SG_16_04">#REF!</definedName>
    <definedName name="SG_16_05">#REF!</definedName>
    <definedName name="SG_16_06">#REF!</definedName>
    <definedName name="SG_16_07">#REF!</definedName>
    <definedName name="SG_16_08">#REF!</definedName>
    <definedName name="SG_16_09">#REF!</definedName>
    <definedName name="SG_16_10">#REF!</definedName>
    <definedName name="SG_16_11">#REF!</definedName>
    <definedName name="SG_16_12">#REF!</definedName>
    <definedName name="SG_16_13">#REF!</definedName>
    <definedName name="SG_16_14">#REF!</definedName>
    <definedName name="SG_16_15">#REF!</definedName>
    <definedName name="SG_16_16">#REF!</definedName>
    <definedName name="SG_16_17">#REF!</definedName>
    <definedName name="SG_16_18">#REF!</definedName>
    <definedName name="SG_16_19">#REF!</definedName>
    <definedName name="SG_16_20">#REF!</definedName>
    <definedName name="SG_16_21">#REF!</definedName>
    <definedName name="SG_16_22">#REF!</definedName>
    <definedName name="SG_16_23">#REF!</definedName>
    <definedName name="SG_16_24">#REF!</definedName>
    <definedName name="SG_16_25">#REF!</definedName>
    <definedName name="SG_17_01">#REF!</definedName>
    <definedName name="SG_17_02">#REF!</definedName>
    <definedName name="SG_17_03">#REF!</definedName>
    <definedName name="SG_17_04">#REF!</definedName>
    <definedName name="SG_17_05">#REF!</definedName>
    <definedName name="SG_17_06">#REF!</definedName>
    <definedName name="SG_17_07">#REF!</definedName>
    <definedName name="SG_17_08">#REF!</definedName>
    <definedName name="SG_17_09">#REF!</definedName>
    <definedName name="SG_17_10">#REF!</definedName>
    <definedName name="SG_17_11">#REF!</definedName>
    <definedName name="SG_17_12">#REF!</definedName>
    <definedName name="SG_17_13">#REF!</definedName>
    <definedName name="SG_17_14">#REF!</definedName>
    <definedName name="SG_17_15">#REF!</definedName>
    <definedName name="SG_17_16">#REF!</definedName>
    <definedName name="SG_17_17">#REF!</definedName>
    <definedName name="SG_17_18">#REF!</definedName>
    <definedName name="SG_17_19">#REF!</definedName>
    <definedName name="SG_17_20">#REF!</definedName>
    <definedName name="SG_17_21">#REF!</definedName>
    <definedName name="SG_17_22">#REF!</definedName>
    <definedName name="SG_17_23">#REF!</definedName>
    <definedName name="SG_17_24">#REF!</definedName>
    <definedName name="SG_17_25">#REF!</definedName>
    <definedName name="SG_18_01">#REF!</definedName>
    <definedName name="SG_18_02">#REF!</definedName>
    <definedName name="SG_18_03">#REF!</definedName>
    <definedName name="SG_18_04">#REF!</definedName>
    <definedName name="SG_18_05">#REF!</definedName>
    <definedName name="SG_18_06">#REF!</definedName>
    <definedName name="SG_18_07">#REF!</definedName>
    <definedName name="SG_18_08">#REF!</definedName>
    <definedName name="SG_18_09">#REF!</definedName>
    <definedName name="SG_18_10">#REF!</definedName>
    <definedName name="SG_18_11">#REF!</definedName>
    <definedName name="SG_18_12">#REF!</definedName>
    <definedName name="SG_18_13">#REF!</definedName>
    <definedName name="SG_18_14">#REF!</definedName>
    <definedName name="SG_18_15">#REF!</definedName>
    <definedName name="SG_18_16">#REF!</definedName>
    <definedName name="SG_18_17">#REF!</definedName>
    <definedName name="SG_18_18">#REF!</definedName>
    <definedName name="SG_18_19">#REF!</definedName>
    <definedName name="SG_18_20">#REF!</definedName>
    <definedName name="SG_18_21">#REF!</definedName>
    <definedName name="SG_18_22">#REF!</definedName>
    <definedName name="SG_18_23">#REF!</definedName>
    <definedName name="SG_18_24">#REF!</definedName>
    <definedName name="SG_18_25">#REF!</definedName>
    <definedName name="SG_19_01">#REF!</definedName>
    <definedName name="SG_19_02">#REF!</definedName>
    <definedName name="SG_19_03">#REF!</definedName>
    <definedName name="SG_19_04">#REF!</definedName>
    <definedName name="SG_19_05">#REF!</definedName>
    <definedName name="SG_19_06">#REF!</definedName>
    <definedName name="SG_19_07">#REF!</definedName>
    <definedName name="SG_19_08">#REF!</definedName>
    <definedName name="SG_19_09">#REF!</definedName>
    <definedName name="SG_19_10">#REF!</definedName>
    <definedName name="SG_19_11">#REF!</definedName>
    <definedName name="SG_19_12">#REF!</definedName>
    <definedName name="SG_19_13">#REF!</definedName>
    <definedName name="SG_19_14">#REF!</definedName>
    <definedName name="SG_19_15">#REF!</definedName>
    <definedName name="SG_19_16">#REF!</definedName>
    <definedName name="SG_19_17">#REF!</definedName>
    <definedName name="SG_19_18">#REF!</definedName>
    <definedName name="SG_19_19">#REF!</definedName>
    <definedName name="SG_19_20">#REF!</definedName>
    <definedName name="SG_19_21">#REF!</definedName>
    <definedName name="SG_19_22">#REF!</definedName>
    <definedName name="SG_19_23">#REF!</definedName>
    <definedName name="SG_19_24">#REF!</definedName>
    <definedName name="SG_19_25">#REF!</definedName>
    <definedName name="SG_20_01">#REF!</definedName>
    <definedName name="SG_20_02">#REF!</definedName>
    <definedName name="SG_20_03">#REF!</definedName>
    <definedName name="SG_20_04">#REF!</definedName>
    <definedName name="SG_20_05">#REF!</definedName>
    <definedName name="SG_20_06">#REF!</definedName>
    <definedName name="SG_20_07">#REF!</definedName>
    <definedName name="SG_20_08">#REF!</definedName>
    <definedName name="SG_20_09">#REF!</definedName>
    <definedName name="SG_20_10">#REF!</definedName>
    <definedName name="SG_20_11">#REF!</definedName>
    <definedName name="SG_20_12">#REF!</definedName>
    <definedName name="SG_20_13">#REF!</definedName>
    <definedName name="SG_20_14">#REF!</definedName>
    <definedName name="SG_20_15">#REF!</definedName>
    <definedName name="SG_20_16">#REF!</definedName>
    <definedName name="SG_20_17">#REF!</definedName>
    <definedName name="SG_20_18">#REF!</definedName>
    <definedName name="SG_20_19">#REF!</definedName>
    <definedName name="SG_20_20">#REF!</definedName>
    <definedName name="SG_20_21">#REF!</definedName>
    <definedName name="SG_20_22">#REF!</definedName>
    <definedName name="SG_20_23">#REF!</definedName>
    <definedName name="SG_20_24">#REF!</definedName>
    <definedName name="SG_20_25">#REF!</definedName>
    <definedName name="SG_21_01">#REF!</definedName>
    <definedName name="SG_21_02">#REF!</definedName>
    <definedName name="SG_21_03">#REF!</definedName>
    <definedName name="SG_21_04">#REF!</definedName>
    <definedName name="SG_21_05">#REF!</definedName>
    <definedName name="SG_21_06">#REF!</definedName>
    <definedName name="SG_21_07">#REF!</definedName>
    <definedName name="SG_21_08">#REF!</definedName>
    <definedName name="SG_21_09">#REF!</definedName>
    <definedName name="SG_21_10">#REF!</definedName>
    <definedName name="SG_21_11">#REF!</definedName>
    <definedName name="SG_21_12">#REF!</definedName>
    <definedName name="SG_21_13">#REF!</definedName>
    <definedName name="SG_21_14">#REF!</definedName>
    <definedName name="SG_21_15">#REF!</definedName>
    <definedName name="SG_21_16">#REF!</definedName>
    <definedName name="SG_21_17">#REF!</definedName>
    <definedName name="SG_21_18">#REF!</definedName>
    <definedName name="SG_21_19">#REF!</definedName>
    <definedName name="SG_21_20">#REF!</definedName>
    <definedName name="SG_21_21">#REF!</definedName>
    <definedName name="SG_21_22">#REF!</definedName>
    <definedName name="SG_21_23">#REF!</definedName>
    <definedName name="SG_21_24">#REF!</definedName>
    <definedName name="SG_21_25">#REF!</definedName>
    <definedName name="SG_22_01">#REF!</definedName>
    <definedName name="SG_22_02">#REF!</definedName>
    <definedName name="SG_22_03">#REF!</definedName>
    <definedName name="SG_22_04">#REF!</definedName>
    <definedName name="SG_22_05">#REF!</definedName>
    <definedName name="SG_22_06">#REF!</definedName>
    <definedName name="SG_22_07">#REF!</definedName>
    <definedName name="SG_22_08">#REF!</definedName>
    <definedName name="SG_22_09">#REF!</definedName>
    <definedName name="SG_22_10">#REF!</definedName>
    <definedName name="SG_22_11">#REF!</definedName>
    <definedName name="SG_22_12">#REF!</definedName>
    <definedName name="SG_22_13">#REF!</definedName>
    <definedName name="SG_22_14">#REF!</definedName>
    <definedName name="SG_22_15">#REF!</definedName>
    <definedName name="SG_22_16">#REF!</definedName>
    <definedName name="SG_22_17">#REF!</definedName>
    <definedName name="SG_22_18">#REF!</definedName>
    <definedName name="SG_22_19">#REF!</definedName>
    <definedName name="SG_22_20">#REF!</definedName>
    <definedName name="SG_22_21">#REF!</definedName>
    <definedName name="SG_22_22">#REF!</definedName>
    <definedName name="SG_22_23">#REF!</definedName>
    <definedName name="SG_22_24">#REF!</definedName>
    <definedName name="SG_22_25">#REF!</definedName>
    <definedName name="SG_23_01">#REF!</definedName>
    <definedName name="SG_23_02">#REF!</definedName>
    <definedName name="SG_23_03">#REF!</definedName>
    <definedName name="SG_23_04">#REF!</definedName>
    <definedName name="SG_23_05">#REF!</definedName>
    <definedName name="SG_23_06">#REF!</definedName>
    <definedName name="SG_23_07">#REF!</definedName>
    <definedName name="SG_23_08">#REF!</definedName>
    <definedName name="SG_23_09">#REF!</definedName>
    <definedName name="SG_23_10">#REF!</definedName>
    <definedName name="SG_23_11">#REF!</definedName>
    <definedName name="SG_23_12">#REF!</definedName>
    <definedName name="SG_23_13">#REF!</definedName>
    <definedName name="SG_23_14">#REF!</definedName>
    <definedName name="SG_23_15">#REF!</definedName>
    <definedName name="SG_23_16">#REF!</definedName>
    <definedName name="SG_23_17">#REF!</definedName>
    <definedName name="SG_23_18">#REF!</definedName>
    <definedName name="SG_23_19">#REF!</definedName>
    <definedName name="SG_23_20">#REF!</definedName>
    <definedName name="SG_23_21">#REF!</definedName>
    <definedName name="SG_23_22">#REF!</definedName>
    <definedName name="SG_23_23">#REF!</definedName>
    <definedName name="SG_23_24">#REF!</definedName>
    <definedName name="SG_23_25">#REF!</definedName>
    <definedName name="SG_24_01">#REF!</definedName>
    <definedName name="SG_24_02">#REF!</definedName>
    <definedName name="SG_24_03">#REF!</definedName>
    <definedName name="SG_24_04">#REF!</definedName>
    <definedName name="SG_24_05">#REF!</definedName>
    <definedName name="SG_24_06">#REF!</definedName>
    <definedName name="SG_24_07">#REF!</definedName>
    <definedName name="SG_24_08">#REF!</definedName>
    <definedName name="SG_24_09">#REF!</definedName>
    <definedName name="SG_24_10">#REF!</definedName>
    <definedName name="SG_24_11">#REF!</definedName>
    <definedName name="SG_24_12">#REF!</definedName>
    <definedName name="SG_24_13">#REF!</definedName>
    <definedName name="SG_24_14">#REF!</definedName>
    <definedName name="SG_24_15">#REF!</definedName>
    <definedName name="SG_24_16">#REF!</definedName>
    <definedName name="SG_24_17">#REF!</definedName>
    <definedName name="SG_24_18">#REF!</definedName>
    <definedName name="SG_24_19">#REF!</definedName>
    <definedName name="SG_24_20">#REF!</definedName>
    <definedName name="SG_24_21">#REF!</definedName>
    <definedName name="SG_24_22">#REF!</definedName>
    <definedName name="SG_24_23">#REF!</definedName>
    <definedName name="SG_24_24">#REF!</definedName>
    <definedName name="SG_24_25">#REF!</definedName>
    <definedName name="SG_25_01">#REF!</definedName>
    <definedName name="SG_25_02">#REF!</definedName>
    <definedName name="SG_25_03">#REF!</definedName>
    <definedName name="SG_25_04">#REF!</definedName>
    <definedName name="SG_25_05">#REF!</definedName>
    <definedName name="SG_25_06">#REF!</definedName>
    <definedName name="SG_25_07">#REF!</definedName>
    <definedName name="SG_25_08">#REF!</definedName>
    <definedName name="SG_25_09">#REF!</definedName>
    <definedName name="SG_25_10">#REF!</definedName>
    <definedName name="SG_25_11">#REF!</definedName>
    <definedName name="SG_25_12">#REF!</definedName>
    <definedName name="SG_25_13">#REF!</definedName>
    <definedName name="SG_25_14">#REF!</definedName>
    <definedName name="SG_25_15">#REF!</definedName>
    <definedName name="SG_25_16">#REF!</definedName>
    <definedName name="SG_25_17">#REF!</definedName>
    <definedName name="SG_25_18">#REF!</definedName>
    <definedName name="SG_25_19">#REF!</definedName>
    <definedName name="SG_25_20">#REF!</definedName>
    <definedName name="SG_25_21">#REF!</definedName>
    <definedName name="SG_25_22">#REF!</definedName>
    <definedName name="SG_25_23">#REF!</definedName>
    <definedName name="SG_25_24">#REF!</definedName>
    <definedName name="SG_25_25">#REF!</definedName>
    <definedName name="SIN" localSheetId="3" hidden="1">{#N/A,#N/A,FALSE,"Planilha";#N/A,#N/A,FALSE,"Resumo";#N/A,#N/A,FALSE,"Fisico";#N/A,#N/A,FALSE,"Financeiro";#N/A,#N/A,FALSE,"Financeiro"}</definedName>
    <definedName name="SIN" hidden="1">{#N/A,#N/A,FALSE,"Planilha";#N/A,#N/A,FALSE,"Resumo";#N/A,#N/A,FALSE,"Fisico";#N/A,#N/A,FALSE,"Financeiro";#N/A,#N/A,FALSE,"Financeiro"}</definedName>
    <definedName name="SINA" localSheetId="3" hidden="1">{#N/A,#N/A,FALSE,"Planilha";#N/A,#N/A,FALSE,"Resumo";#N/A,#N/A,FALSE,"Fisico";#N/A,#N/A,FALSE,"Financeiro";#N/A,#N/A,FALSE,"Financeiro"}</definedName>
    <definedName name="SINA" hidden="1">{#N/A,#N/A,FALSE,"Planilha";#N/A,#N/A,FALSE,"Resumo";#N/A,#N/A,FALSE,"Fisico";#N/A,#N/A,FALSE,"Financeiro";#N/A,#N/A,FALSE,"Financeiro"}</definedName>
    <definedName name="Sinapi">#REF!</definedName>
    <definedName name="sort" hidden="1">#REF!</definedName>
    <definedName name="SR">OFFSET([37]Serviços!$A$1,1,,COUNTA([37]Serviços!$A:$A),COUNTA([37]Serviços!$1:$1))</definedName>
    <definedName name="SS">#REF!</definedName>
    <definedName name="SUB">#REF!</definedName>
    <definedName name="SUB_TRECHO">#REF!</definedName>
    <definedName name="SUBT">#REF!</definedName>
    <definedName name="SUBTO">#REF!</definedName>
    <definedName name="SumCrono">SUMIF(OFFSET(#REF!,1,0,#REF!),#REF!,OFFSET(#REF!,1,0,#REF!))</definedName>
    <definedName name="T">#REF!</definedName>
    <definedName name="Tabela">#REF!</definedName>
    <definedName name="Tabela_1">#REF!</definedName>
    <definedName name="Tabela_1_6">#REF!</definedName>
    <definedName name="Tabela_10">#REF!</definedName>
    <definedName name="Tabela_2">#REF!</definedName>
    <definedName name="Tabela_3">#REF!</definedName>
    <definedName name="Tabela_4">#REF!</definedName>
    <definedName name="Tabela_5">#REF!</definedName>
    <definedName name="Tabela_5_1">#REF!</definedName>
    <definedName name="Tabela_6">#REF!</definedName>
    <definedName name="Tanque_lavar_roupa">#REF!</definedName>
    <definedName name="Tanque_premoldado">#REF!</definedName>
    <definedName name="taxa_cap">#REF!</definedName>
    <definedName name="Teor">[36]Teor!$A$3:$A$7</definedName>
    <definedName name="terra">#REF!</definedName>
    <definedName name="TESTE">#REF!</definedName>
    <definedName name="teste1">#REF!</definedName>
    <definedName name="teste2">#REF!</definedName>
    <definedName name="teste3">#REF!</definedName>
    <definedName name="_xlnm.Print_Titles" localSheetId="5">'COMPOSIÇÕES - FNDE'!$1:$19</definedName>
    <definedName name="_xlnm.Print_Titles" localSheetId="4">'COMPOSIÇÕES - SINAPI'!$1:$19</definedName>
    <definedName name="_xlnm.Print_Titles" localSheetId="1">CRONOGRAMA!$1:$18</definedName>
    <definedName name="_xlnm.Print_Titles" localSheetId="0">PROPOSTA!$1:$20</definedName>
    <definedName name="_xlnm.Print_Titles">#REF!</definedName>
    <definedName name="Total">#REF!</definedName>
    <definedName name="TOTAL_GERAL">#REF!</definedName>
    <definedName name="TOTAL_RESUMO">#REF!</definedName>
    <definedName name="totee_3">#REF!</definedName>
    <definedName name="totee1">#REF!</definedName>
    <definedName name="totee2">#REF!</definedName>
    <definedName name="TOTMAT_EE1">#REF!</definedName>
    <definedName name="TOTMAT_EE2">#REF!</definedName>
    <definedName name="TOTMAT_EE3">#REF!</definedName>
    <definedName name="TOTSER_EE1">#REF!</definedName>
    <definedName name="TOTSER_EE2">#REF!</definedName>
    <definedName name="TOTSER_EE3">#REF!</definedName>
    <definedName name="TPM">#REF!</definedName>
    <definedName name="TRÂNS_SEG_EMISS2">#REF!</definedName>
    <definedName name="TRÂNS_SEG_EMISS3">#REF!</definedName>
    <definedName name="TRÂNS_SEGU">#REF!</definedName>
    <definedName name="TRÂNS_SEGURANÇA">#REF!</definedName>
    <definedName name="TRAV_EMISS3_S">#REF!</definedName>
    <definedName name="TT">#REF!</definedName>
    <definedName name="tttt" hidden="1">#REF!</definedName>
    <definedName name="TxCresc">'[22]TodasTraf-2000-NoPrint'!$C$7:$L$17</definedName>
    <definedName name="UN" localSheetId="3">#REF!</definedName>
    <definedName name="UN">#REF!</definedName>
    <definedName name="UN." localSheetId="3">#REF!</definedName>
    <definedName name="UN.">#REF!</definedName>
    <definedName name="Unit." localSheetId="3">#REF!</definedName>
    <definedName name="Unit.">#REF!</definedName>
    <definedName name="UU">#REF!</definedName>
    <definedName name="v">[36]Equipamentos!#REF!</definedName>
    <definedName name="Vazios">[36]Teor!$B$3:$B$7</definedName>
    <definedName name="Veic">'[24]Adm Local '!$K$311</definedName>
    <definedName name="verde">#REF!</definedName>
    <definedName name="verdepav">#REF!</definedName>
    <definedName name="Verga">#REF!</definedName>
    <definedName name="VL">#REF!</definedName>
    <definedName name="VT">#REF!</definedName>
    <definedName name="VTE">#REF!</definedName>
    <definedName name="VV">#REF!</definedName>
    <definedName name="WEWRWR" localSheetId="3">#N/A</definedName>
    <definedName name="WEWRWR">#N/A</definedName>
    <definedName name="WEWRWRE" localSheetId="3">#N/A</definedName>
    <definedName name="WEWRWRE">#N/A</definedName>
    <definedName name="wrn.mo2." localSheetId="3" hidden="1">{#N/A,#N/A,FALSE,"MO (2)"}</definedName>
    <definedName name="wrn.mo2." hidden="1">{#N/A,#N/A,FALSE,"MO (2)"}</definedName>
    <definedName name="wrn.Orçamento." localSheetId="3" hidden="1">{#N/A,#N/A,FALSE,"Planilha";#N/A,#N/A,FALSE,"Resumo";#N/A,#N/A,FALSE,"Fisico";#N/A,#N/A,FALSE,"Financeiro";#N/A,#N/A,FALSE,"Financeiro"}</definedName>
    <definedName name="wrn.Orçamento." hidden="1">{#N/A,#N/A,FALSE,"Planilha";#N/A,#N/A,FALSE,"Resumo";#N/A,#N/A,FALSE,"Fisico";#N/A,#N/A,FALSE,"Financeiro";#N/A,#N/A,FALSE,"Financeiro"}</definedName>
    <definedName name="WW">#REF!</definedName>
    <definedName name="X" localSheetId="3" hidden="1">{#N/A,#N/A,FALSE,"Planilha";#N/A,#N/A,FALSE,"Resumo";#N/A,#N/A,FALSE,"Fisico";#N/A,#N/A,FALSE,"Financeiro";#N/A,#N/A,FALSE,"Financeiro"}</definedName>
    <definedName name="X" hidden="1">{#N/A,#N/A,FALSE,"Planilha";#N/A,#N/A,FALSE,"Resumo";#N/A,#N/A,FALSE,"Fisico";#N/A,#N/A,FALSE,"Financeiro";#N/A,#N/A,FALSE,"Financeiro"}</definedName>
    <definedName name="Xa">#REF!</definedName>
    <definedName name="Xb">#REF!</definedName>
    <definedName name="Xc">#REF!</definedName>
    <definedName name="XX">#REF!</definedName>
    <definedName name="XXX" localSheetId="3">#N/A</definedName>
    <definedName name="XXX">#N/A</definedName>
    <definedName name="XXXX" localSheetId="3">#N/A</definedName>
    <definedName name="XXXX">#N/A</definedName>
    <definedName name="Y">#REF!</definedName>
    <definedName name="YY">#REF!</definedName>
    <definedName name="Z">#REF!</definedName>
    <definedName name="ZCERTOP">#REF!</definedName>
    <definedName name="ZZ">#REF!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9" i="13" l="1"/>
  <c r="I30" i="13" s="1"/>
  <c r="C27" i="13"/>
  <c r="H28" i="13" s="1"/>
  <c r="C25" i="13"/>
  <c r="H26" i="13" s="1"/>
  <c r="AF69" i="13"/>
  <c r="C69" i="13"/>
  <c r="AE70" i="13" s="1"/>
  <c r="B69" i="13"/>
  <c r="AF67" i="13"/>
  <c r="C67" i="13"/>
  <c r="AC68" i="13" s="1"/>
  <c r="B67" i="13"/>
  <c r="AF65" i="13"/>
  <c r="C65" i="13"/>
  <c r="T66" i="13" s="1"/>
  <c r="B65" i="13"/>
  <c r="AF63" i="13"/>
  <c r="C63" i="13"/>
  <c r="T64" i="13" s="1"/>
  <c r="AF64" i="13" s="1"/>
  <c r="B63" i="13"/>
  <c r="AF61" i="13"/>
  <c r="C61" i="13"/>
  <c r="AC62" i="13" s="1"/>
  <c r="B61" i="13"/>
  <c r="AF59" i="13"/>
  <c r="C59" i="13"/>
  <c r="Z60" i="13" s="1"/>
  <c r="B59" i="13"/>
  <c r="AF57" i="13"/>
  <c r="C57" i="13"/>
  <c r="P58" i="13" s="1"/>
  <c r="B57" i="13"/>
  <c r="AF55" i="13"/>
  <c r="C55" i="13"/>
  <c r="S56" i="13" s="1"/>
  <c r="B55" i="13"/>
  <c r="AF53" i="13"/>
  <c r="C53" i="13"/>
  <c r="S54" i="13" s="1"/>
  <c r="B53" i="13"/>
  <c r="AF51" i="13"/>
  <c r="C51" i="13"/>
  <c r="AD52" i="13" s="1"/>
  <c r="B51" i="13"/>
  <c r="AF49" i="13"/>
  <c r="C49" i="13"/>
  <c r="L50" i="13" s="1"/>
  <c r="B49" i="13"/>
  <c r="AF47" i="13"/>
  <c r="C47" i="13"/>
  <c r="R48" i="13" s="1"/>
  <c r="B47" i="13"/>
  <c r="AF45" i="13"/>
  <c r="C45" i="13"/>
  <c r="P46" i="13" s="1"/>
  <c r="B45" i="13"/>
  <c r="AF43" i="13"/>
  <c r="C43" i="13"/>
  <c r="Y44" i="13" s="1"/>
  <c r="B43" i="13"/>
  <c r="AF41" i="13"/>
  <c r="C41" i="13"/>
  <c r="N42" i="13" s="1"/>
  <c r="B41" i="13"/>
  <c r="AF39" i="13"/>
  <c r="C39" i="13"/>
  <c r="K40" i="13" s="1"/>
  <c r="B39" i="13"/>
  <c r="AF37" i="13"/>
  <c r="C37" i="13"/>
  <c r="K38" i="13" s="1"/>
  <c r="B37" i="13"/>
  <c r="AF35" i="13"/>
  <c r="C35" i="13"/>
  <c r="Q36" i="13" s="1"/>
  <c r="B35" i="13"/>
  <c r="AF33" i="13"/>
  <c r="C33" i="13"/>
  <c r="N34" i="13" s="1"/>
  <c r="B33" i="13"/>
  <c r="AF31" i="13"/>
  <c r="C31" i="13"/>
  <c r="J32" i="13" s="1"/>
  <c r="B31" i="13"/>
  <c r="AF29" i="13"/>
  <c r="B29" i="13"/>
  <c r="AF27" i="13"/>
  <c r="B27" i="13"/>
  <c r="AF25" i="13"/>
  <c r="B25" i="13"/>
  <c r="AF23" i="13"/>
  <c r="C23" i="13"/>
  <c r="E24" i="13" s="1"/>
  <c r="B23" i="13"/>
  <c r="AF21" i="13"/>
  <c r="C21" i="13"/>
  <c r="Z22" i="13" s="1"/>
  <c r="B21" i="13"/>
  <c r="Q56" i="13" l="1"/>
  <c r="AE56" i="13"/>
  <c r="AC22" i="13"/>
  <c r="J30" i="13"/>
  <c r="E26" i="13"/>
  <c r="F26" i="13"/>
  <c r="L22" i="13"/>
  <c r="G26" i="13"/>
  <c r="M40" i="13"/>
  <c r="AE52" i="13"/>
  <c r="O22" i="13"/>
  <c r="P40" i="13"/>
  <c r="AB22" i="13"/>
  <c r="O34" i="13"/>
  <c r="T56" i="13"/>
  <c r="H66" i="13"/>
  <c r="U56" i="13"/>
  <c r="G66" i="13"/>
  <c r="AB60" i="13"/>
  <c r="AD22" i="13"/>
  <c r="Q22" i="13"/>
  <c r="R22" i="13"/>
  <c r="P22" i="13"/>
  <c r="AA60" i="13"/>
  <c r="N36" i="13"/>
  <c r="N50" i="13"/>
  <c r="AC60" i="13"/>
  <c r="K32" i="13"/>
  <c r="O50" i="13"/>
  <c r="T22" i="13"/>
  <c r="O42" i="13"/>
  <c r="P50" i="13"/>
  <c r="Q58" i="13"/>
  <c r="Y68" i="13"/>
  <c r="U22" i="13"/>
  <c r="D24" i="13"/>
  <c r="AF24" i="13" s="1"/>
  <c r="F28" i="13"/>
  <c r="M32" i="13"/>
  <c r="P42" i="13"/>
  <c r="N48" i="13"/>
  <c r="AB50" i="13"/>
  <c r="R58" i="13"/>
  <c r="D22" i="13"/>
  <c r="J54" i="13"/>
  <c r="E22" i="13"/>
  <c r="S22" i="13"/>
  <c r="L42" i="13"/>
  <c r="F22" i="13"/>
  <c r="E28" i="13"/>
  <c r="L32" i="13"/>
  <c r="M48" i="13"/>
  <c r="G22" i="13"/>
  <c r="H22" i="13"/>
  <c r="V22" i="13"/>
  <c r="G28" i="13"/>
  <c r="N32" i="13"/>
  <c r="O48" i="13"/>
  <c r="AC50" i="13"/>
  <c r="P56" i="13"/>
  <c r="S58" i="13"/>
  <c r="S72" i="13" s="1"/>
  <c r="U66" i="13"/>
  <c r="AE22" i="13"/>
  <c r="M50" i="13"/>
  <c r="I22" i="13"/>
  <c r="W22" i="13"/>
  <c r="P48" i="13"/>
  <c r="T58" i="13"/>
  <c r="J22" i="13"/>
  <c r="X22" i="13"/>
  <c r="Q48" i="13"/>
  <c r="Q72" i="13" s="1"/>
  <c r="R56" i="13"/>
  <c r="U58" i="13"/>
  <c r="K22" i="13"/>
  <c r="AA22" i="13"/>
  <c r="D26" i="13"/>
  <c r="L40" i="13"/>
  <c r="V44" i="13"/>
  <c r="I66" i="13"/>
  <c r="K30" i="13"/>
  <c r="V66" i="13"/>
  <c r="V72" i="13" s="1"/>
  <c r="L30" i="13"/>
  <c r="G38" i="13"/>
  <c r="K46" i="13"/>
  <c r="M30" i="13"/>
  <c r="H38" i="13"/>
  <c r="L46" i="13"/>
  <c r="AD70" i="13"/>
  <c r="N30" i="13"/>
  <c r="I38" i="13"/>
  <c r="M46" i="13"/>
  <c r="O30" i="13"/>
  <c r="M36" i="13"/>
  <c r="N46" i="13"/>
  <c r="I54" i="13"/>
  <c r="AF54" i="13" s="1"/>
  <c r="O46" i="13"/>
  <c r="C71" i="13"/>
  <c r="O36" i="13"/>
  <c r="J42" i="13"/>
  <c r="W44" i="13"/>
  <c r="W72" i="13" s="1"/>
  <c r="Z62" i="13"/>
  <c r="Z68" i="13"/>
  <c r="F30" i="13"/>
  <c r="K34" i="13"/>
  <c r="P36" i="13"/>
  <c r="K42" i="13"/>
  <c r="X44" i="13"/>
  <c r="AA62" i="13"/>
  <c r="AA68" i="13"/>
  <c r="G30" i="13"/>
  <c r="L34" i="13"/>
  <c r="X60" i="13"/>
  <c r="AB62" i="13"/>
  <c r="AB68" i="13"/>
  <c r="M22" i="13"/>
  <c r="Y22" i="13"/>
  <c r="H30" i="13"/>
  <c r="I32" i="13"/>
  <c r="M34" i="13"/>
  <c r="J40" i="13"/>
  <c r="M42" i="13"/>
  <c r="K50" i="13"/>
  <c r="AC52" i="13"/>
  <c r="Y60" i="13"/>
  <c r="N22" i="13"/>
  <c r="AF28" i="13" l="1"/>
  <c r="Y72" i="13"/>
  <c r="AE72" i="13"/>
  <c r="AE71" i="13" s="1"/>
  <c r="E72" i="13"/>
  <c r="E71" i="13" s="1"/>
  <c r="S71" i="13"/>
  <c r="AF52" i="13"/>
  <c r="AF38" i="13"/>
  <c r="N72" i="13"/>
  <c r="N71" i="13" s="1"/>
  <c r="AF22" i="13"/>
  <c r="Y71" i="13"/>
  <c r="AF34" i="13"/>
  <c r="V71" i="13"/>
  <c r="P72" i="13"/>
  <c r="P71" i="13" s="1"/>
  <c r="Z72" i="13"/>
  <c r="Z71" i="13" s="1"/>
  <c r="T72" i="13"/>
  <c r="T71" i="13" s="1"/>
  <c r="W71" i="13"/>
  <c r="AF58" i="13"/>
  <c r="J72" i="13"/>
  <c r="J71" i="13" s="1"/>
  <c r="H72" i="13"/>
  <c r="H71" i="13" s="1"/>
  <c r="AB72" i="13"/>
  <c r="AB71" i="13" s="1"/>
  <c r="O72" i="13"/>
  <c r="O71" i="13" s="1"/>
  <c r="U72" i="13"/>
  <c r="U71" i="13" s="1"/>
  <c r="AF56" i="13"/>
  <c r="L72" i="13"/>
  <c r="L71" i="13" s="1"/>
  <c r="AF26" i="13"/>
  <c r="D72" i="13"/>
  <c r="AF48" i="13"/>
  <c r="M72" i="13"/>
  <c r="M71" i="13" s="1"/>
  <c r="AA72" i="13"/>
  <c r="AA71" i="13" s="1"/>
  <c r="AF32" i="13"/>
  <c r="AF40" i="13"/>
  <c r="R72" i="13"/>
  <c r="R71" i="13" s="1"/>
  <c r="AC72" i="13"/>
  <c r="AC71" i="13" s="1"/>
  <c r="AF36" i="13"/>
  <c r="AF62" i="13"/>
  <c r="AF70" i="13"/>
  <c r="AD72" i="13"/>
  <c r="AD71" i="13" s="1"/>
  <c r="AF42" i="13"/>
  <c r="AF30" i="13"/>
  <c r="F72" i="13"/>
  <c r="F71" i="13" s="1"/>
  <c r="X72" i="13"/>
  <c r="X71" i="13" s="1"/>
  <c r="AF60" i="13"/>
  <c r="I72" i="13"/>
  <c r="I71" i="13" s="1"/>
  <c r="K72" i="13"/>
  <c r="K71" i="13" s="1"/>
  <c r="AF50" i="13"/>
  <c r="G72" i="13"/>
  <c r="G71" i="13" s="1"/>
  <c r="AF66" i="13"/>
  <c r="AF68" i="13"/>
  <c r="AF44" i="13"/>
  <c r="AF46" i="13"/>
  <c r="Q71" i="13"/>
  <c r="D74" i="13" l="1"/>
  <c r="E74" i="13" s="1"/>
  <c r="F74" i="13" s="1"/>
  <c r="G74" i="13" s="1"/>
  <c r="H74" i="13" s="1"/>
  <c r="I74" i="13" s="1"/>
  <c r="J74" i="13" s="1"/>
  <c r="K74" i="13" s="1"/>
  <c r="L74" i="13" s="1"/>
  <c r="M74" i="13" s="1"/>
  <c r="N74" i="13" s="1"/>
  <c r="O74" i="13" s="1"/>
  <c r="P74" i="13" s="1"/>
  <c r="Q74" i="13" s="1"/>
  <c r="R74" i="13" s="1"/>
  <c r="S74" i="13" s="1"/>
  <c r="T74" i="13" s="1"/>
  <c r="U74" i="13" s="1"/>
  <c r="V74" i="13" s="1"/>
  <c r="W74" i="13" s="1"/>
  <c r="X74" i="13" s="1"/>
  <c r="Y74" i="13" s="1"/>
  <c r="Z74" i="13" s="1"/>
  <c r="AA74" i="13" s="1"/>
  <c r="AB74" i="13" s="1"/>
  <c r="AC74" i="13" s="1"/>
  <c r="AD74" i="13" s="1"/>
  <c r="AE74" i="13" s="1"/>
  <c r="D71" i="13"/>
  <c r="D73" i="13" s="1"/>
  <c r="E73" i="13" s="1"/>
  <c r="F73" i="13" s="1"/>
  <c r="G73" i="13" s="1"/>
  <c r="H73" i="13" s="1"/>
  <c r="I73" i="13" s="1"/>
  <c r="J73" i="13" s="1"/>
  <c r="K73" i="13" s="1"/>
  <c r="L73" i="13" s="1"/>
  <c r="M73" i="13" s="1"/>
  <c r="N73" i="13" s="1"/>
  <c r="O73" i="13" s="1"/>
  <c r="P73" i="13" s="1"/>
  <c r="Q73" i="13" s="1"/>
  <c r="R73" i="13" s="1"/>
  <c r="S73" i="13" s="1"/>
  <c r="T73" i="13" s="1"/>
  <c r="U73" i="13" s="1"/>
  <c r="V73" i="13" s="1"/>
  <c r="W73" i="13" s="1"/>
  <c r="X73" i="13" s="1"/>
  <c r="Y73" i="13" s="1"/>
  <c r="Z73" i="13" s="1"/>
  <c r="AA73" i="13" s="1"/>
  <c r="AB73" i="13" s="1"/>
  <c r="AC73" i="13" s="1"/>
  <c r="AD73" i="13" s="1"/>
  <c r="AE73" i="13" s="1"/>
  <c r="AF71" i="13"/>
  <c r="I22" i="1" l="1"/>
  <c r="K59" i="11" l="1"/>
  <c r="I59" i="11"/>
  <c r="K54" i="11"/>
  <c r="I54" i="11"/>
  <c r="K46" i="11"/>
  <c r="I46" i="11"/>
  <c r="K33" i="11"/>
  <c r="I33" i="11"/>
  <c r="B62" i="11" l="1"/>
  <c r="B61" i="11"/>
  <c r="H730" i="1"/>
  <c r="I730" i="1" s="1"/>
  <c r="G730" i="1"/>
  <c r="J3155" i="7"/>
  <c r="J3154" i="7" s="1"/>
  <c r="I3154" i="7" s="1"/>
  <c r="J3084" i="7"/>
  <c r="J3085" i="7"/>
  <c r="J3086" i="7"/>
  <c r="J3083" i="7"/>
  <c r="J3082" i="7" s="1"/>
  <c r="I3082" i="7" s="1"/>
  <c r="J2491" i="7"/>
  <c r="J2489" i="7"/>
  <c r="J2490" i="7"/>
  <c r="J2488" i="7"/>
  <c r="J1858" i="7"/>
  <c r="J1859" i="7"/>
  <c r="J1860" i="7"/>
  <c r="J1861" i="7"/>
  <c r="J1862" i="7"/>
  <c r="J1863" i="7"/>
  <c r="J1864" i="7"/>
  <c r="J1857" i="7"/>
  <c r="J1844" i="7"/>
  <c r="J1845" i="7"/>
  <c r="J1846" i="7"/>
  <c r="J1847" i="7"/>
  <c r="J1848" i="7"/>
  <c r="J1849" i="7"/>
  <c r="J1850" i="7"/>
  <c r="J1851" i="7"/>
  <c r="J1852" i="7"/>
  <c r="J1853" i="7"/>
  <c r="J1854" i="7"/>
  <c r="J1855" i="7"/>
  <c r="J1856" i="7"/>
  <c r="J1843" i="7"/>
  <c r="J1818" i="7"/>
  <c r="J1819" i="7"/>
  <c r="J1820" i="7"/>
  <c r="J1821" i="7"/>
  <c r="J1822" i="7"/>
  <c r="J1823" i="7"/>
  <c r="J1817" i="7"/>
  <c r="J1804" i="7"/>
  <c r="J1805" i="7"/>
  <c r="J1806" i="7"/>
  <c r="J1807" i="7"/>
  <c r="J1808" i="7"/>
  <c r="J1809" i="7"/>
  <c r="J1810" i="7"/>
  <c r="J1811" i="7"/>
  <c r="J1812" i="7"/>
  <c r="J1813" i="7"/>
  <c r="J1814" i="7"/>
  <c r="J1815" i="7"/>
  <c r="J1816" i="7"/>
  <c r="J1803" i="7"/>
  <c r="H1611" i="7"/>
  <c r="J1611" i="7" s="1"/>
  <c r="J1613" i="7"/>
  <c r="J1612" i="7"/>
  <c r="J1610" i="7"/>
  <c r="H1593" i="7"/>
  <c r="J1593" i="7" s="1"/>
  <c r="J1595" i="7"/>
  <c r="J1594" i="7"/>
  <c r="J1592" i="7"/>
  <c r="H1584" i="7"/>
  <c r="J1584" i="7" s="1"/>
  <c r="J1586" i="7"/>
  <c r="J1585" i="7"/>
  <c r="J1583" i="7"/>
  <c r="J1196" i="7"/>
  <c r="J1195" i="7" s="1"/>
  <c r="I1195" i="7" s="1"/>
  <c r="J892" i="7"/>
  <c r="J891" i="7"/>
  <c r="J890" i="7"/>
  <c r="J889" i="7" s="1"/>
  <c r="I889" i="7" s="1"/>
  <c r="J883" i="7"/>
  <c r="J882" i="7"/>
  <c r="J884" i="7"/>
  <c r="J876" i="7"/>
  <c r="J875" i="7"/>
  <c r="J874" i="7"/>
  <c r="J873" i="7"/>
  <c r="J777" i="7"/>
  <c r="J778" i="7"/>
  <c r="J779" i="7"/>
  <c r="J780" i="7"/>
  <c r="J776" i="7"/>
  <c r="J771" i="7"/>
  <c r="J772" i="7"/>
  <c r="J773" i="7"/>
  <c r="J774" i="7"/>
  <c r="J775" i="7"/>
  <c r="J770" i="7"/>
  <c r="I705" i="1"/>
  <c r="G686" i="1"/>
  <c r="G687" i="1" s="1"/>
  <c r="I25" i="1"/>
  <c r="I26" i="1"/>
  <c r="I27" i="1"/>
  <c r="I28" i="1"/>
  <c r="I29" i="1"/>
  <c r="I30" i="1"/>
  <c r="I31" i="1"/>
  <c r="I32" i="1"/>
  <c r="J1802" i="7" l="1"/>
  <c r="I1802" i="7" s="1"/>
  <c r="J769" i="7"/>
  <c r="I769" i="7" s="1"/>
  <c r="J2487" i="7"/>
  <c r="I2487" i="7" s="1"/>
  <c r="J1842" i="7"/>
  <c r="I1842" i="7" s="1"/>
  <c r="J1609" i="7"/>
  <c r="I1609" i="7" s="1"/>
  <c r="J1591" i="7"/>
  <c r="I1591" i="7" s="1"/>
  <c r="J1582" i="7"/>
  <c r="I1582" i="7" s="1"/>
  <c r="J881" i="7"/>
  <c r="I881" i="7" s="1"/>
  <c r="J872" i="7"/>
  <c r="I872" i="7" s="1"/>
  <c r="G2420" i="8"/>
  <c r="G2421" i="8" s="1"/>
  <c r="G2417" i="8"/>
  <c r="G2416" i="8"/>
  <c r="G2415" i="8"/>
  <c r="G2414" i="8"/>
  <c r="G2413" i="8"/>
  <c r="G2412" i="8"/>
  <c r="G2411" i="8"/>
  <c r="G2410" i="8"/>
  <c r="G2407" i="8"/>
  <c r="G2406" i="8"/>
  <c r="G2405" i="8"/>
  <c r="G2404" i="8"/>
  <c r="G2403" i="8"/>
  <c r="G2402" i="8"/>
  <c r="G2401" i="8"/>
  <c r="E2395" i="8"/>
  <c r="G2395" i="8" s="1"/>
  <c r="G2391" i="8"/>
  <c r="G2390" i="8"/>
  <c r="G2389" i="8"/>
  <c r="G2388" i="8"/>
  <c r="G2394" i="8"/>
  <c r="E2382" i="8"/>
  <c r="G2382" i="8" s="1"/>
  <c r="G2381" i="8"/>
  <c r="G2378" i="8"/>
  <c r="G2377" i="8"/>
  <c r="G2376" i="8"/>
  <c r="G2375" i="8"/>
  <c r="G2379" i="8"/>
  <c r="G2369" i="8"/>
  <c r="G2366" i="8"/>
  <c r="G2367" i="8" s="1"/>
  <c r="G2365" i="8"/>
  <c r="G2362" i="8"/>
  <c r="G2363" i="8" s="1"/>
  <c r="G2359" i="8"/>
  <c r="G2358" i="8"/>
  <c r="G2360" i="8" s="1"/>
  <c r="G2370" i="8"/>
  <c r="G2352" i="8"/>
  <c r="G2351" i="8"/>
  <c r="G2350" i="8"/>
  <c r="G2353" i="8" s="1"/>
  <c r="G2347" i="8"/>
  <c r="G2346" i="8"/>
  <c r="G2348" i="8" s="1"/>
  <c r="G2343" i="8"/>
  <c r="G2344" i="8" s="1"/>
  <c r="E2337" i="8"/>
  <c r="G2337" i="8" s="1"/>
  <c r="G2336" i="8"/>
  <c r="G2333" i="8"/>
  <c r="G2332" i="8"/>
  <c r="G2334" i="8" s="1"/>
  <c r="G2326" i="8"/>
  <c r="G2325" i="8"/>
  <c r="G2322" i="8"/>
  <c r="G2321" i="8"/>
  <c r="G2320" i="8"/>
  <c r="G2323" i="8" s="1"/>
  <c r="G2317" i="8"/>
  <c r="G2316" i="8"/>
  <c r="G2315" i="8"/>
  <c r="G2314" i="8"/>
  <c r="G2313" i="8"/>
  <c r="G2312" i="8"/>
  <c r="G2311" i="8"/>
  <c r="G2327" i="8"/>
  <c r="E2305" i="8"/>
  <c r="G2305" i="8" s="1"/>
  <c r="G2304" i="8"/>
  <c r="G2301" i="8"/>
  <c r="G2302" i="8" s="1"/>
  <c r="G2298" i="8"/>
  <c r="G2297" i="8"/>
  <c r="G2299" i="8" s="1"/>
  <c r="G2291" i="8"/>
  <c r="G2292" i="8" s="1"/>
  <c r="G2288" i="8"/>
  <c r="G2287" i="8"/>
  <c r="G2286" i="8"/>
  <c r="E2280" i="8"/>
  <c r="G2280" i="8" s="1"/>
  <c r="G2279" i="8"/>
  <c r="G2276" i="8"/>
  <c r="G2275" i="8"/>
  <c r="E2269" i="8"/>
  <c r="G2269" i="8" s="1"/>
  <c r="G2268" i="8"/>
  <c r="G2265" i="8"/>
  <c r="G2264" i="8"/>
  <c r="G2263" i="8"/>
  <c r="E2244" i="8"/>
  <c r="G2248" i="8"/>
  <c r="G2249" i="8"/>
  <c r="G2250" i="8"/>
  <c r="G2251" i="8"/>
  <c r="G2252" i="8"/>
  <c r="G2253" i="8"/>
  <c r="G2254" i="8"/>
  <c r="G2257" i="8"/>
  <c r="G2258" i="8" s="1"/>
  <c r="G2247" i="8"/>
  <c r="G2228" i="8"/>
  <c r="G2229" i="8"/>
  <c r="G2230" i="8"/>
  <c r="G2231" i="8"/>
  <c r="G2232" i="8"/>
  <c r="G2233" i="8"/>
  <c r="G2234" i="8"/>
  <c r="G2235" i="8"/>
  <c r="G2236" i="8"/>
  <c r="G2237" i="8"/>
  <c r="G2238" i="8"/>
  <c r="G2239" i="8"/>
  <c r="G2240" i="8"/>
  <c r="G2241" i="8"/>
  <c r="G2242" i="8"/>
  <c r="G2243" i="8"/>
  <c r="G2244" i="8"/>
  <c r="G2227" i="8"/>
  <c r="E2221" i="8"/>
  <c r="G2221" i="8" s="1"/>
  <c r="G2217" i="8"/>
  <c r="G2218" i="8" s="1"/>
  <c r="G2220" i="8"/>
  <c r="E2211" i="8"/>
  <c r="G2211" i="8" s="1"/>
  <c r="G2207" i="8"/>
  <c r="G2208" i="8" s="1"/>
  <c r="G2210" i="8"/>
  <c r="E2201" i="8"/>
  <c r="G2201" i="8" s="1"/>
  <c r="G2200" i="8"/>
  <c r="G2197" i="8"/>
  <c r="G2198" i="8" s="1"/>
  <c r="E2191" i="8"/>
  <c r="G2191" i="8" s="1"/>
  <c r="G2190" i="8"/>
  <c r="G2187" i="8"/>
  <c r="G2186" i="8"/>
  <c r="G2185" i="8"/>
  <c r="G2184" i="8"/>
  <c r="G2183" i="8"/>
  <c r="G2182" i="8"/>
  <c r="G2181" i="8"/>
  <c r="G2180" i="8"/>
  <c r="E2174" i="8"/>
  <c r="G2174" i="8" s="1"/>
  <c r="G2173" i="8"/>
  <c r="G2170" i="8"/>
  <c r="G2171" i="8" s="1"/>
  <c r="E2164" i="8"/>
  <c r="G2164" i="8" s="1"/>
  <c r="G2160" i="8"/>
  <c r="G2161" i="8" s="1"/>
  <c r="G2163" i="8"/>
  <c r="E2154" i="8"/>
  <c r="G2154" i="8" s="1"/>
  <c r="G2153" i="8"/>
  <c r="G2150" i="8"/>
  <c r="G2151" i="8" s="1"/>
  <c r="E2144" i="8"/>
  <c r="G2144" i="8" s="1"/>
  <c r="G2143" i="8"/>
  <c r="G2140" i="8"/>
  <c r="G2141" i="8" s="1"/>
  <c r="E2134" i="8"/>
  <c r="G2134" i="8" s="1"/>
  <c r="G2133" i="8"/>
  <c r="G2130" i="8"/>
  <c r="G2131" i="8" s="1"/>
  <c r="G2124" i="8"/>
  <c r="G2125" i="8" s="1"/>
  <c r="G2121" i="8"/>
  <c r="G2122" i="8" s="1"/>
  <c r="E2115" i="8"/>
  <c r="G2115" i="8" s="1"/>
  <c r="G2114" i="8"/>
  <c r="G2111" i="8"/>
  <c r="G2112" i="8" s="1"/>
  <c r="E2104" i="8"/>
  <c r="E2105" i="8" s="1"/>
  <c r="G2105" i="8" s="1"/>
  <c r="G2103" i="8"/>
  <c r="G2100" i="8"/>
  <c r="G2101" i="8" s="1"/>
  <c r="E2094" i="8"/>
  <c r="G2094" i="8" s="1"/>
  <c r="G2093" i="8"/>
  <c r="G2090" i="8"/>
  <c r="G2089" i="8"/>
  <c r="G2091" i="8" s="1"/>
  <c r="E2083" i="8"/>
  <c r="G2083" i="8" s="1"/>
  <c r="G2084" i="8" s="1"/>
  <c r="G2080" i="8"/>
  <c r="G2081" i="8" s="1"/>
  <c r="E2070" i="8"/>
  <c r="F2070" i="8"/>
  <c r="G2070" i="8" s="1"/>
  <c r="F2058" i="8"/>
  <c r="G2058" i="8" s="1"/>
  <c r="F2069" i="8"/>
  <c r="G2069" i="8" s="1"/>
  <c r="G2074" i="8"/>
  <c r="G2073" i="8"/>
  <c r="G2063" i="8"/>
  <c r="G2062" i="8"/>
  <c r="G2059" i="8"/>
  <c r="G2052" i="8"/>
  <c r="G2051" i="8"/>
  <c r="G2048" i="8"/>
  <c r="G2049" i="8" s="1"/>
  <c r="E2038" i="8"/>
  <c r="G2038" i="8" s="1"/>
  <c r="G2042" i="8"/>
  <c r="G2043" i="8" s="1"/>
  <c r="G2041" i="8"/>
  <c r="G2037" i="8"/>
  <c r="G2030" i="8"/>
  <c r="G2026" i="8"/>
  <c r="E2031" i="8"/>
  <c r="G2031" i="8" s="1"/>
  <c r="E2027" i="8"/>
  <c r="G2027" i="8" s="1"/>
  <c r="G2020" i="8"/>
  <c r="G2021" i="8" s="1"/>
  <c r="G2017" i="8"/>
  <c r="G2016" i="8"/>
  <c r="G2013" i="8"/>
  <c r="G2012" i="8"/>
  <c r="G2006" i="8"/>
  <c r="G2007" i="8" s="1"/>
  <c r="G2003" i="8"/>
  <c r="G2002" i="8"/>
  <c r="G1999" i="8"/>
  <c r="G1998" i="8"/>
  <c r="E1985" i="8"/>
  <c r="E1992" i="8" s="1"/>
  <c r="G1992" i="8" s="1"/>
  <c r="G1993" i="8" s="1"/>
  <c r="E1989" i="8"/>
  <c r="G1989" i="8" s="1"/>
  <c r="G1988" i="8"/>
  <c r="G1984" i="8"/>
  <c r="G1974" i="8"/>
  <c r="G1970" i="8"/>
  <c r="E1971" i="8"/>
  <c r="G1971" i="8" s="1"/>
  <c r="G1972" i="8" s="1"/>
  <c r="E1975" i="8"/>
  <c r="G1975" i="8" s="1"/>
  <c r="E1964" i="8"/>
  <c r="G1964" i="8" s="1"/>
  <c r="G1963" i="8"/>
  <c r="G1960" i="8"/>
  <c r="G1961" i="8" s="1"/>
  <c r="E1954" i="8"/>
  <c r="G1954" i="8" s="1"/>
  <c r="G1953" i="8"/>
  <c r="G1950" i="8"/>
  <c r="G1951" i="8" s="1"/>
  <c r="E1944" i="8"/>
  <c r="G1944" i="8" s="1"/>
  <c r="G1943" i="8"/>
  <c r="G1940" i="8"/>
  <c r="G1941" i="8" s="1"/>
  <c r="E1934" i="8"/>
  <c r="G1934" i="8" s="1"/>
  <c r="G1935" i="8" s="1"/>
  <c r="G1931" i="8"/>
  <c r="G1930" i="8"/>
  <c r="G1932" i="8" s="1"/>
  <c r="G1927" i="8"/>
  <c r="G1928" i="8" s="1"/>
  <c r="E1918" i="8"/>
  <c r="G1918" i="8" s="1"/>
  <c r="E1921" i="8"/>
  <c r="G1921" i="8" s="1"/>
  <c r="G1922" i="8" s="1"/>
  <c r="G1917" i="8"/>
  <c r="G1914" i="8"/>
  <c r="G1915" i="8" s="1"/>
  <c r="E1908" i="8"/>
  <c r="G1908" i="8" s="1"/>
  <c r="G1909" i="8" s="1"/>
  <c r="E1905" i="8"/>
  <c r="G1905" i="8" s="1"/>
  <c r="G1904" i="8"/>
  <c r="G1901" i="8"/>
  <c r="G1902" i="8" s="1"/>
  <c r="E1882" i="8"/>
  <c r="G1882" i="8" s="1"/>
  <c r="G1883" i="8" s="1"/>
  <c r="E1879" i="8"/>
  <c r="G1879" i="8" s="1"/>
  <c r="E1895" i="8"/>
  <c r="G1895" i="8" s="1"/>
  <c r="G1896" i="8" s="1"/>
  <c r="E1892" i="8"/>
  <c r="G1892" i="8" s="1"/>
  <c r="G1891" i="8"/>
  <c r="G1888" i="8"/>
  <c r="G1889" i="8" s="1"/>
  <c r="G1878" i="8"/>
  <c r="G1875" i="8"/>
  <c r="G1876" i="8" s="1"/>
  <c r="E1869" i="8"/>
  <c r="G1869" i="8" s="1"/>
  <c r="G1870" i="8" s="1"/>
  <c r="E1866" i="8"/>
  <c r="G1866" i="8" s="1"/>
  <c r="G1865" i="8"/>
  <c r="G1862" i="8"/>
  <c r="G1863" i="8" s="1"/>
  <c r="E1856" i="8"/>
  <c r="G1856" i="8" s="1"/>
  <c r="G1855" i="8"/>
  <c r="G1852" i="8"/>
  <c r="G1853" i="8" s="1"/>
  <c r="G1845" i="8"/>
  <c r="G1842" i="8"/>
  <c r="G1843" i="8" s="1"/>
  <c r="E1846" i="8"/>
  <c r="G1846" i="8" s="1"/>
  <c r="E1836" i="8"/>
  <c r="G1836" i="8" s="1"/>
  <c r="G1835" i="8"/>
  <c r="G1832" i="8"/>
  <c r="G1831" i="8"/>
  <c r="E1825" i="8"/>
  <c r="G1825" i="8" s="1"/>
  <c r="G1824" i="8"/>
  <c r="G1821" i="8"/>
  <c r="G1820" i="8"/>
  <c r="E1814" i="8"/>
  <c r="G1814" i="8" s="1"/>
  <c r="G1813" i="8"/>
  <c r="G1810" i="8"/>
  <c r="G1809" i="8"/>
  <c r="E1800" i="8"/>
  <c r="G1800" i="8" s="1"/>
  <c r="G1803" i="8"/>
  <c r="G1804" i="8" s="1"/>
  <c r="G1799" i="8"/>
  <c r="G1796" i="8"/>
  <c r="G1797" i="8" s="1"/>
  <c r="G1787" i="8"/>
  <c r="G1786" i="8"/>
  <c r="G1790" i="8"/>
  <c r="G1791" i="8" s="1"/>
  <c r="E1779" i="8"/>
  <c r="E1780" i="8" s="1"/>
  <c r="G1780" i="8" s="1"/>
  <c r="G1778" i="8"/>
  <c r="G1775" i="8"/>
  <c r="G1774" i="8"/>
  <c r="E1768" i="8"/>
  <c r="G1768" i="8" s="1"/>
  <c r="G1769" i="8" s="1"/>
  <c r="E1765" i="8"/>
  <c r="G1765" i="8" s="1"/>
  <c r="G1766" i="8" s="1"/>
  <c r="G1761" i="8"/>
  <c r="G1762" i="8" s="1"/>
  <c r="G1764" i="8"/>
  <c r="G1755" i="8"/>
  <c r="G1754" i="8"/>
  <c r="G1753" i="8"/>
  <c r="G1752" i="8"/>
  <c r="G1749" i="8"/>
  <c r="G1748" i="8"/>
  <c r="G1747" i="8"/>
  <c r="G1744" i="8"/>
  <c r="G1745" i="8" s="1"/>
  <c r="G1734" i="8"/>
  <c r="G1733" i="8"/>
  <c r="G1732" i="8"/>
  <c r="G1738" i="8"/>
  <c r="G1737" i="8"/>
  <c r="G1739" i="8" s="1"/>
  <c r="E1726" i="8"/>
  <c r="G1726" i="8" s="1"/>
  <c r="G1725" i="8"/>
  <c r="G1722" i="8"/>
  <c r="G1721" i="8"/>
  <c r="G1723" i="8" s="1"/>
  <c r="G1715" i="8"/>
  <c r="G1711" i="8"/>
  <c r="G1712" i="8" s="1"/>
  <c r="G1714" i="8"/>
  <c r="G1701" i="8"/>
  <c r="G1700" i="8"/>
  <c r="G1705" i="8"/>
  <c r="G1704" i="8"/>
  <c r="E1694" i="8"/>
  <c r="G1694" i="8" s="1"/>
  <c r="G1693" i="8"/>
  <c r="G1690" i="8"/>
  <c r="G1691" i="8" s="1"/>
  <c r="G1680" i="8"/>
  <c r="G1681" i="8" s="1"/>
  <c r="G1684" i="8"/>
  <c r="G1683" i="8"/>
  <c r="G1685" i="8" s="1"/>
  <c r="G1674" i="8"/>
  <c r="G1673" i="8"/>
  <c r="G1670" i="8"/>
  <c r="G1669" i="8"/>
  <c r="G1663" i="8"/>
  <c r="G1662" i="8"/>
  <c r="G1659" i="8"/>
  <c r="G1658" i="8"/>
  <c r="G1652" i="8"/>
  <c r="G1651" i="8"/>
  <c r="G1648" i="8"/>
  <c r="G1647" i="8"/>
  <c r="G1641" i="8"/>
  <c r="G1640" i="8"/>
  <c r="G1642" i="8" s="1"/>
  <c r="G1637" i="8"/>
  <c r="G1636" i="8"/>
  <c r="G1630" i="8"/>
  <c r="G1631" i="8" s="1"/>
  <c r="G1627" i="8"/>
  <c r="G1628" i="8" s="1"/>
  <c r="G1624" i="8"/>
  <c r="G1625" i="8" s="1"/>
  <c r="G1618" i="8"/>
  <c r="G1619" i="8" s="1"/>
  <c r="G1615" i="8"/>
  <c r="G1614" i="8"/>
  <c r="G1608" i="8"/>
  <c r="G1609" i="8" s="1"/>
  <c r="G1610" i="8" s="1"/>
  <c r="G1602" i="8"/>
  <c r="G1601" i="8"/>
  <c r="G1598" i="8"/>
  <c r="G1599" i="8" s="1"/>
  <c r="G1592" i="8"/>
  <c r="G1591" i="8"/>
  <c r="G1588" i="8"/>
  <c r="G1587" i="8"/>
  <c r="G1586" i="8"/>
  <c r="G1580" i="8"/>
  <c r="G1579" i="8"/>
  <c r="G1576" i="8"/>
  <c r="G1575" i="8"/>
  <c r="G1577" i="8" s="1"/>
  <c r="G1572" i="8"/>
  <c r="G1573" i="8" s="1"/>
  <c r="G1566" i="8"/>
  <c r="G1565" i="8"/>
  <c r="G1567" i="8" s="1"/>
  <c r="G1562" i="8"/>
  <c r="G1561" i="8"/>
  <c r="G1560" i="8"/>
  <c r="G1554" i="8"/>
  <c r="G1553" i="8"/>
  <c r="G1550" i="8"/>
  <c r="G1549" i="8"/>
  <c r="G1551" i="8" s="1"/>
  <c r="G1543" i="8"/>
  <c r="G1542" i="8"/>
  <c r="G1544" i="8" s="1"/>
  <c r="G1539" i="8"/>
  <c r="G1538" i="8"/>
  <c r="G1532" i="8"/>
  <c r="G1531" i="8"/>
  <c r="G1528" i="8"/>
  <c r="G1527" i="8"/>
  <c r="G1521" i="8"/>
  <c r="G1520" i="8"/>
  <c r="G1522" i="8" s="1"/>
  <c r="G1517" i="8"/>
  <c r="G1516" i="8"/>
  <c r="E1510" i="8"/>
  <c r="G1510" i="8" s="1"/>
  <c r="G1505" i="8"/>
  <c r="G1506" i="8"/>
  <c r="G1509" i="8"/>
  <c r="E1499" i="8"/>
  <c r="G1499" i="8" s="1"/>
  <c r="G1498" i="8"/>
  <c r="G1495" i="8"/>
  <c r="G1494" i="8"/>
  <c r="G1493" i="8"/>
  <c r="G1492" i="8"/>
  <c r="E1486" i="8"/>
  <c r="G1486" i="8" s="1"/>
  <c r="G1485" i="8"/>
  <c r="G1482" i="8"/>
  <c r="G1481" i="8"/>
  <c r="G1480" i="8"/>
  <c r="E1474" i="8"/>
  <c r="G1474" i="8" s="1"/>
  <c r="G1470" i="8"/>
  <c r="G1469" i="8"/>
  <c r="G1468" i="8"/>
  <c r="G1473" i="8"/>
  <c r="E1462" i="8"/>
  <c r="G1462" i="8" s="1"/>
  <c r="G1461" i="8"/>
  <c r="G1458" i="8"/>
  <c r="G1457" i="8"/>
  <c r="G1456" i="8"/>
  <c r="G1455" i="8"/>
  <c r="E1449" i="8"/>
  <c r="G1449" i="8" s="1"/>
  <c r="G1445" i="8"/>
  <c r="G1444" i="8"/>
  <c r="G1443" i="8"/>
  <c r="G1448" i="8"/>
  <c r="E1437" i="8"/>
  <c r="G1437" i="8" s="1"/>
  <c r="G1433" i="8"/>
  <c r="G1436" i="8"/>
  <c r="G1432" i="8"/>
  <c r="G1431" i="8"/>
  <c r="E1425" i="8"/>
  <c r="G1425" i="8" s="1"/>
  <c r="G1421" i="8"/>
  <c r="G1420" i="8"/>
  <c r="G1424" i="8"/>
  <c r="G1414" i="8"/>
  <c r="G1413" i="8"/>
  <c r="G1410" i="8"/>
  <c r="G1409" i="8"/>
  <c r="G1408" i="8"/>
  <c r="G1402" i="8"/>
  <c r="G1403" i="8" s="1"/>
  <c r="G1404" i="8" s="1"/>
  <c r="E1396" i="8"/>
  <c r="G1396" i="8" s="1"/>
  <c r="G1392" i="8"/>
  <c r="G1393" i="8" s="1"/>
  <c r="G1395" i="8"/>
  <c r="E1386" i="8"/>
  <c r="G1386" i="8" s="1"/>
  <c r="G1382" i="8"/>
  <c r="G1383" i="8" s="1"/>
  <c r="G1385" i="8"/>
  <c r="E1369" i="8"/>
  <c r="G1369" i="8" s="1"/>
  <c r="G1376" i="8"/>
  <c r="G1375" i="8"/>
  <c r="G1374" i="8"/>
  <c r="G1373" i="8"/>
  <c r="G1370" i="8"/>
  <c r="G1368" i="8"/>
  <c r="G1365" i="8"/>
  <c r="G1366" i="8" s="1"/>
  <c r="E1358" i="8"/>
  <c r="E1359" i="8" s="1"/>
  <c r="G1359" i="8" s="1"/>
  <c r="G1357" i="8"/>
  <c r="G1354" i="8"/>
  <c r="G1355" i="8" s="1"/>
  <c r="E1348" i="8"/>
  <c r="G1348" i="8" s="1"/>
  <c r="G1347" i="8"/>
  <c r="G1344" i="8"/>
  <c r="G1343" i="8"/>
  <c r="G1342" i="8"/>
  <c r="G1341" i="8"/>
  <c r="E1335" i="8"/>
  <c r="G1335" i="8" s="1"/>
  <c r="G1331" i="8"/>
  <c r="G1330" i="8"/>
  <c r="G1329" i="8"/>
  <c r="G1328" i="8"/>
  <c r="G1334" i="8"/>
  <c r="G1318" i="8"/>
  <c r="G1317" i="8"/>
  <c r="G1316" i="8"/>
  <c r="G1315" i="8"/>
  <c r="G1321" i="8"/>
  <c r="E1322" i="8"/>
  <c r="G1322" i="8" s="1"/>
  <c r="G1308" i="8"/>
  <c r="G1305" i="8"/>
  <c r="G1304" i="8"/>
  <c r="G1303" i="8"/>
  <c r="G1302" i="8"/>
  <c r="E1309" i="8"/>
  <c r="G1309" i="8" s="1"/>
  <c r="G1296" i="8"/>
  <c r="G1295" i="8"/>
  <c r="G1297" i="8" s="1"/>
  <c r="G1292" i="8"/>
  <c r="G1293" i="8" s="1"/>
  <c r="G1286" i="8"/>
  <c r="G1285" i="8"/>
  <c r="G1282" i="8"/>
  <c r="G1283" i="8" s="1"/>
  <c r="G1276" i="8"/>
  <c r="G1275" i="8"/>
  <c r="G1272" i="8"/>
  <c r="G1273" i="8" s="1"/>
  <c r="G1266" i="8"/>
  <c r="G1265" i="8"/>
  <c r="G1262" i="8"/>
  <c r="G1263" i="8" s="1"/>
  <c r="G1256" i="8"/>
  <c r="G1257" i="8" s="1"/>
  <c r="G1253" i="8"/>
  <c r="G1252" i="8"/>
  <c r="G1246" i="8"/>
  <c r="G1247" i="8" s="1"/>
  <c r="G1243" i="8"/>
  <c r="G1242" i="8"/>
  <c r="G1236" i="8"/>
  <c r="G1235" i="8"/>
  <c r="G1237" i="8" s="1"/>
  <c r="G1232" i="8"/>
  <c r="G1233" i="8" s="1"/>
  <c r="G1226" i="8"/>
  <c r="G1225" i="8"/>
  <c r="G1222" i="8"/>
  <c r="G1223" i="8" s="1"/>
  <c r="G1216" i="8"/>
  <c r="G1215" i="8"/>
  <c r="G1212" i="8"/>
  <c r="G1213" i="8" s="1"/>
  <c r="G1206" i="8"/>
  <c r="G1205" i="8"/>
  <c r="G1202" i="8"/>
  <c r="G1203" i="8" s="1"/>
  <c r="G1192" i="8"/>
  <c r="G1193" i="8" s="1"/>
  <c r="G1196" i="8"/>
  <c r="G1195" i="8"/>
  <c r="G1186" i="8"/>
  <c r="G1185" i="8"/>
  <c r="G1182" i="8"/>
  <c r="G1181" i="8"/>
  <c r="G1175" i="8"/>
  <c r="G1174" i="8"/>
  <c r="G1171" i="8"/>
  <c r="G1170" i="8"/>
  <c r="G1164" i="8"/>
  <c r="G1165" i="8" s="1"/>
  <c r="G1161" i="8"/>
  <c r="G1162" i="8" s="1"/>
  <c r="G1158" i="8"/>
  <c r="G1159" i="8" s="1"/>
  <c r="G1152" i="8"/>
  <c r="G1151" i="8"/>
  <c r="G1148" i="8"/>
  <c r="G1147" i="8"/>
  <c r="G1141" i="8"/>
  <c r="G1140" i="8"/>
  <c r="G1137" i="8"/>
  <c r="G1136" i="8"/>
  <c r="G1130" i="8"/>
  <c r="G1129" i="8"/>
  <c r="G1126" i="8"/>
  <c r="G1125" i="8"/>
  <c r="G1119" i="8"/>
  <c r="G1118" i="8"/>
  <c r="G1115" i="8"/>
  <c r="G1114" i="8"/>
  <c r="G1108" i="8"/>
  <c r="G1109" i="8" s="1"/>
  <c r="G1105" i="8"/>
  <c r="G1104" i="8"/>
  <c r="G1101" i="8"/>
  <c r="G1102" i="8" s="1"/>
  <c r="G1094" i="8"/>
  <c r="G1095" i="8"/>
  <c r="G1092" i="8"/>
  <c r="G1083" i="8"/>
  <c r="G1084" i="8" s="1"/>
  <c r="G1080" i="8"/>
  <c r="G1079" i="8"/>
  <c r="G1076" i="8"/>
  <c r="G1075" i="8"/>
  <c r="E1067" i="8"/>
  <c r="E1068" i="8" s="1"/>
  <c r="E1069" i="8" s="1"/>
  <c r="G1069" i="8" s="1"/>
  <c r="G1066" i="8"/>
  <c r="G1063" i="8"/>
  <c r="G1062" i="8"/>
  <c r="G1061" i="8"/>
  <c r="G1060" i="8"/>
  <c r="G1057" i="8"/>
  <c r="G1058" i="8" s="1"/>
  <c r="E1051" i="8"/>
  <c r="G1051" i="8" s="1"/>
  <c r="G1050" i="8"/>
  <c r="G1047" i="8"/>
  <c r="G1048" i="8" s="1"/>
  <c r="G1041" i="8"/>
  <c r="G1040" i="8"/>
  <c r="G1037" i="8"/>
  <c r="G1036" i="8"/>
  <c r="G1035" i="8"/>
  <c r="G1029" i="8"/>
  <c r="G1028" i="8"/>
  <c r="G1025" i="8"/>
  <c r="G1024" i="8"/>
  <c r="G1023" i="8"/>
  <c r="G1017" i="8"/>
  <c r="G1018" i="8" s="1"/>
  <c r="G1014" i="8"/>
  <c r="G1013" i="8"/>
  <c r="G1010" i="8"/>
  <c r="G1011" i="8" s="1"/>
  <c r="G1004" i="8"/>
  <c r="G1005" i="8" s="1"/>
  <c r="G1001" i="8"/>
  <c r="G1000" i="8"/>
  <c r="G1002" i="8" s="1"/>
  <c r="G997" i="8"/>
  <c r="G998" i="8" s="1"/>
  <c r="G991" i="8"/>
  <c r="G992" i="8" s="1"/>
  <c r="G988" i="8"/>
  <c r="G987" i="8"/>
  <c r="G978" i="8"/>
  <c r="G977" i="8"/>
  <c r="G981" i="8"/>
  <c r="G982" i="8" s="1"/>
  <c r="G971" i="8"/>
  <c r="G970" i="8"/>
  <c r="G967" i="8"/>
  <c r="G968" i="8" s="1"/>
  <c r="G961" i="8"/>
  <c r="G960" i="8"/>
  <c r="G957" i="8"/>
  <c r="G958" i="8" s="1"/>
  <c r="G951" i="8"/>
  <c r="G950" i="8"/>
  <c r="G947" i="8"/>
  <c r="G948" i="8" s="1"/>
  <c r="G941" i="8"/>
  <c r="G940" i="8"/>
  <c r="G937" i="8"/>
  <c r="G938" i="8" s="1"/>
  <c r="G931" i="8"/>
  <c r="G930" i="8"/>
  <c r="G927" i="8"/>
  <c r="G926" i="8"/>
  <c r="G923" i="8"/>
  <c r="G922" i="8"/>
  <c r="G916" i="8"/>
  <c r="G915" i="8"/>
  <c r="G912" i="8"/>
  <c r="G911" i="8"/>
  <c r="G910" i="8"/>
  <c r="G909" i="8"/>
  <c r="G908" i="8"/>
  <c r="G905" i="8"/>
  <c r="G904" i="8"/>
  <c r="G898" i="8"/>
  <c r="G897" i="8"/>
  <c r="G894" i="8"/>
  <c r="G893" i="8"/>
  <c r="G892" i="8"/>
  <c r="G891" i="8"/>
  <c r="G890" i="8"/>
  <c r="G887" i="8"/>
  <c r="G886" i="8"/>
  <c r="G880" i="8"/>
  <c r="G879" i="8"/>
  <c r="G876" i="8"/>
  <c r="G875" i="8"/>
  <c r="G874" i="8"/>
  <c r="G873" i="8"/>
  <c r="G872" i="8"/>
  <c r="G869" i="8"/>
  <c r="G868" i="8"/>
  <c r="G862" i="8"/>
  <c r="G861" i="8"/>
  <c r="G858" i="8"/>
  <c r="G857" i="8"/>
  <c r="G856" i="8"/>
  <c r="G855" i="8"/>
  <c r="G854" i="8"/>
  <c r="G851" i="8"/>
  <c r="G850" i="8"/>
  <c r="G844" i="8"/>
  <c r="G843" i="8"/>
  <c r="G836" i="8"/>
  <c r="G835" i="8"/>
  <c r="G837" i="8" s="1"/>
  <c r="G840" i="8"/>
  <c r="G839" i="8"/>
  <c r="G829" i="8"/>
  <c r="G828" i="8"/>
  <c r="G825" i="8"/>
  <c r="G824" i="8"/>
  <c r="G823" i="8"/>
  <c r="G822" i="8"/>
  <c r="G821" i="8"/>
  <c r="G818" i="8"/>
  <c r="G817" i="8"/>
  <c r="G811" i="8"/>
  <c r="G810" i="8"/>
  <c r="G812" i="8" s="1"/>
  <c r="G807" i="8"/>
  <c r="G806" i="8"/>
  <c r="G805" i="8"/>
  <c r="G804" i="8"/>
  <c r="G803" i="8"/>
  <c r="G800" i="8"/>
  <c r="G799" i="8"/>
  <c r="G793" i="8"/>
  <c r="G792" i="8"/>
  <c r="G782" i="8"/>
  <c r="G781" i="8"/>
  <c r="G789" i="8"/>
  <c r="G788" i="8"/>
  <c r="G787" i="8"/>
  <c r="G786" i="8"/>
  <c r="G785" i="8"/>
  <c r="G775" i="8"/>
  <c r="G774" i="8"/>
  <c r="G771" i="8"/>
  <c r="G770" i="8"/>
  <c r="G769" i="8"/>
  <c r="G768" i="8"/>
  <c r="G767" i="8"/>
  <c r="G764" i="8"/>
  <c r="G763" i="8"/>
  <c r="G757" i="8"/>
  <c r="G756" i="8"/>
  <c r="G753" i="8"/>
  <c r="G752" i="8"/>
  <c r="G751" i="8"/>
  <c r="G750" i="8"/>
  <c r="G749" i="8"/>
  <c r="G746" i="8"/>
  <c r="G745" i="8"/>
  <c r="G747" i="8" s="1"/>
  <c r="E728" i="8"/>
  <c r="G728" i="8" s="1"/>
  <c r="G739" i="8"/>
  <c r="G738" i="8"/>
  <c r="G735" i="8"/>
  <c r="G734" i="8"/>
  <c r="G733" i="8"/>
  <c r="G732" i="8"/>
  <c r="G731" i="8"/>
  <c r="G727" i="8"/>
  <c r="G721" i="8"/>
  <c r="G720" i="8"/>
  <c r="G717" i="8"/>
  <c r="G716" i="8"/>
  <c r="E710" i="8"/>
  <c r="G710" i="8" s="1"/>
  <c r="G709" i="8"/>
  <c r="G706" i="8"/>
  <c r="G705" i="8"/>
  <c r="G707" i="8" s="1"/>
  <c r="G699" i="8"/>
  <c r="G698" i="8"/>
  <c r="G695" i="8"/>
  <c r="G694" i="8"/>
  <c r="G691" i="8"/>
  <c r="G692" i="8" s="1"/>
  <c r="G688" i="8"/>
  <c r="G687" i="8"/>
  <c r="G686" i="8"/>
  <c r="G683" i="8"/>
  <c r="G677" i="8"/>
  <c r="G676" i="8"/>
  <c r="G673" i="8"/>
  <c r="G672" i="8"/>
  <c r="G671" i="8"/>
  <c r="G665" i="8"/>
  <c r="G664" i="8"/>
  <c r="G661" i="8"/>
  <c r="G660" i="8"/>
  <c r="G657" i="8"/>
  <c r="G658" i="8" s="1"/>
  <c r="G654" i="8"/>
  <c r="G653" i="8"/>
  <c r="G652" i="8"/>
  <c r="G649" i="8"/>
  <c r="G650" i="8" s="1"/>
  <c r="G643" i="8"/>
  <c r="G642" i="8"/>
  <c r="G639" i="8"/>
  <c r="G640" i="8" s="1"/>
  <c r="G633" i="8"/>
  <c r="G632" i="8"/>
  <c r="G629" i="8"/>
  <c r="G628" i="8"/>
  <c r="G625" i="8"/>
  <c r="G626" i="8" s="1"/>
  <c r="G622" i="8"/>
  <c r="G621" i="8"/>
  <c r="G620" i="8"/>
  <c r="G619" i="8"/>
  <c r="G616" i="8"/>
  <c r="G617" i="8" s="1"/>
  <c r="G610" i="8"/>
  <c r="G609" i="8"/>
  <c r="G611" i="8" s="1"/>
  <c r="G606" i="8"/>
  <c r="G607" i="8" s="1"/>
  <c r="G600" i="8"/>
  <c r="G599" i="8"/>
  <c r="G596" i="8"/>
  <c r="G595" i="8"/>
  <c r="G597" i="8" s="1"/>
  <c r="G592" i="8"/>
  <c r="G593" i="8" s="1"/>
  <c r="G589" i="8"/>
  <c r="G588" i="8"/>
  <c r="G587" i="8"/>
  <c r="G586" i="8"/>
  <c r="G583" i="8"/>
  <c r="G584" i="8" s="1"/>
  <c r="G577" i="8"/>
  <c r="G578" i="8" s="1"/>
  <c r="G574" i="8"/>
  <c r="G575" i="8" s="1"/>
  <c r="G571" i="8"/>
  <c r="G570" i="8"/>
  <c r="G564" i="8"/>
  <c r="G563" i="8"/>
  <c r="G560" i="8"/>
  <c r="G559" i="8"/>
  <c r="G553" i="8"/>
  <c r="G552" i="8"/>
  <c r="G549" i="8"/>
  <c r="G548" i="8"/>
  <c r="G547" i="8"/>
  <c r="G541" i="8"/>
  <c r="G540" i="8"/>
  <c r="G537" i="8"/>
  <c r="G536" i="8"/>
  <c r="G535" i="8"/>
  <c r="G529" i="8"/>
  <c r="G528" i="8"/>
  <c r="G525" i="8"/>
  <c r="G524" i="8"/>
  <c r="G523" i="8"/>
  <c r="G517" i="8"/>
  <c r="G516" i="8"/>
  <c r="G513" i="8"/>
  <c r="G512" i="8"/>
  <c r="G511" i="8"/>
  <c r="G505" i="8"/>
  <c r="G504" i="8"/>
  <c r="G506" i="8" s="1"/>
  <c r="G501" i="8"/>
  <c r="G500" i="8"/>
  <c r="G499" i="8"/>
  <c r="G487" i="8"/>
  <c r="G488" i="8"/>
  <c r="G489" i="8"/>
  <c r="G493" i="8"/>
  <c r="G492" i="8"/>
  <c r="G481" i="8"/>
  <c r="G480" i="8"/>
  <c r="G477" i="8"/>
  <c r="G476" i="8"/>
  <c r="G475" i="8"/>
  <c r="G469" i="8"/>
  <c r="G468" i="8"/>
  <c r="G465" i="8"/>
  <c r="G464" i="8"/>
  <c r="G463" i="8"/>
  <c r="G457" i="8"/>
  <c r="G456" i="8"/>
  <c r="G453" i="8"/>
  <c r="G452" i="8"/>
  <c r="G451" i="8"/>
  <c r="G445" i="8"/>
  <c r="G444" i="8"/>
  <c r="G446" i="8" s="1"/>
  <c r="G441" i="8"/>
  <c r="G440" i="8"/>
  <c r="G439" i="8"/>
  <c r="G433" i="8"/>
  <c r="G432" i="8"/>
  <c r="G429" i="8"/>
  <c r="G428" i="8"/>
  <c r="G427" i="8"/>
  <c r="G421" i="8"/>
  <c r="G420" i="8"/>
  <c r="G417" i="8"/>
  <c r="G416" i="8"/>
  <c r="G415" i="8"/>
  <c r="G409" i="8"/>
  <c r="G408" i="8"/>
  <c r="G405" i="8"/>
  <c r="G404" i="8"/>
  <c r="G403" i="8"/>
  <c r="G393" i="8"/>
  <c r="G392" i="8"/>
  <c r="G391" i="8"/>
  <c r="G397" i="8"/>
  <c r="G396" i="8"/>
  <c r="G385" i="8"/>
  <c r="G384" i="8"/>
  <c r="G381" i="8"/>
  <c r="G380" i="8"/>
  <c r="G379" i="8"/>
  <c r="G373" i="8"/>
  <c r="G372" i="8"/>
  <c r="G369" i="8"/>
  <c r="G368" i="8"/>
  <c r="G367" i="8"/>
  <c r="G366" i="8"/>
  <c r="G360" i="8"/>
  <c r="G359" i="8"/>
  <c r="G356" i="8"/>
  <c r="G355" i="8"/>
  <c r="G354" i="8"/>
  <c r="G353" i="8"/>
  <c r="G343" i="8"/>
  <c r="G342" i="8"/>
  <c r="G341" i="8"/>
  <c r="G340" i="8"/>
  <c r="G347" i="8"/>
  <c r="G346" i="8"/>
  <c r="G330" i="8"/>
  <c r="G329" i="8"/>
  <c r="G328" i="8"/>
  <c r="G327" i="8"/>
  <c r="G334" i="8"/>
  <c r="G333" i="8"/>
  <c r="G335" i="8" s="1"/>
  <c r="G321" i="8"/>
  <c r="G320" i="8"/>
  <c r="G322" i="8" s="1"/>
  <c r="G317" i="8"/>
  <c r="G316" i="8"/>
  <c r="G315" i="8"/>
  <c r="G314" i="8"/>
  <c r="G308" i="8"/>
  <c r="G307" i="8"/>
  <c r="G309" i="8" s="1"/>
  <c r="G304" i="8"/>
  <c r="G303" i="8"/>
  <c r="G302" i="8"/>
  <c r="G301" i="8"/>
  <c r="G295" i="8"/>
  <c r="G294" i="8"/>
  <c r="G291" i="8"/>
  <c r="G290" i="8"/>
  <c r="G289" i="8"/>
  <c r="G288" i="8"/>
  <c r="G278" i="8"/>
  <c r="G277" i="8"/>
  <c r="G276" i="8"/>
  <c r="G275" i="8"/>
  <c r="G282" i="8"/>
  <c r="G281" i="8"/>
  <c r="G262" i="8"/>
  <c r="G264" i="8"/>
  <c r="G263" i="8"/>
  <c r="G265" i="8"/>
  <c r="G269" i="8"/>
  <c r="G268" i="8"/>
  <c r="G256" i="8"/>
  <c r="G255" i="8"/>
  <c r="G252" i="8"/>
  <c r="G251" i="8"/>
  <c r="G250" i="8"/>
  <c r="G249" i="8"/>
  <c r="G243" i="8"/>
  <c r="G242" i="8"/>
  <c r="G238" i="8"/>
  <c r="G237" i="8"/>
  <c r="G236" i="8"/>
  <c r="E230" i="8"/>
  <c r="G230" i="8" s="1"/>
  <c r="G231" i="8" s="1"/>
  <c r="G229" i="8"/>
  <c r="G226" i="8"/>
  <c r="G227" i="8" s="1"/>
  <c r="G220" i="8"/>
  <c r="G219" i="8"/>
  <c r="G218" i="8"/>
  <c r="G217" i="8"/>
  <c r="G211" i="8"/>
  <c r="G210" i="8"/>
  <c r="G209" i="8"/>
  <c r="G208" i="8"/>
  <c r="G202" i="8"/>
  <c r="G201" i="8"/>
  <c r="G200" i="8"/>
  <c r="G199" i="8"/>
  <c r="G193" i="8"/>
  <c r="G192" i="8"/>
  <c r="G189" i="8"/>
  <c r="G188" i="8"/>
  <c r="G187" i="8"/>
  <c r="G186" i="8"/>
  <c r="G180" i="8"/>
  <c r="G179" i="8"/>
  <c r="G173" i="8"/>
  <c r="G174" i="8"/>
  <c r="G175" i="8"/>
  <c r="G176" i="8"/>
  <c r="G172" i="8"/>
  <c r="G166" i="8"/>
  <c r="G165" i="8"/>
  <c r="G161" i="8"/>
  <c r="G162" i="8"/>
  <c r="G160" i="8"/>
  <c r="G149" i="8"/>
  <c r="G150" i="8" s="1"/>
  <c r="G156" i="8" s="1"/>
  <c r="G134" i="8"/>
  <c r="G135" i="8" s="1"/>
  <c r="G141" i="8" s="1"/>
  <c r="G124" i="8"/>
  <c r="G123" i="8"/>
  <c r="G122" i="8"/>
  <c r="G119" i="8"/>
  <c r="G118" i="8"/>
  <c r="G115" i="8"/>
  <c r="G116" i="8" s="1"/>
  <c r="G112" i="8"/>
  <c r="G111" i="8"/>
  <c r="G105" i="8"/>
  <c r="G104" i="8"/>
  <c r="G103" i="8"/>
  <c r="G100" i="8"/>
  <c r="G99" i="8"/>
  <c r="G96" i="8"/>
  <c r="G97" i="8" s="1"/>
  <c r="G93" i="8"/>
  <c r="G94" i="8" s="1"/>
  <c r="G92" i="8"/>
  <c r="G85" i="8"/>
  <c r="G86" i="8"/>
  <c r="G84" i="8"/>
  <c r="G81" i="8"/>
  <c r="G80" i="8"/>
  <c r="G77" i="8"/>
  <c r="G78" i="8" s="1"/>
  <c r="G74" i="8"/>
  <c r="G73" i="8"/>
  <c r="G46" i="8"/>
  <c r="G47" i="8"/>
  <c r="G48" i="8"/>
  <c r="G49" i="8"/>
  <c r="G45" i="8"/>
  <c r="F30" i="8"/>
  <c r="G30" i="8" s="1"/>
  <c r="G23" i="8"/>
  <c r="G24" i="8"/>
  <c r="G25" i="8"/>
  <c r="G26" i="8"/>
  <c r="G27" i="8"/>
  <c r="G28" i="8"/>
  <c r="G29" i="8"/>
  <c r="G36" i="8"/>
  <c r="G35" i="8"/>
  <c r="G34" i="8"/>
  <c r="G33" i="8"/>
  <c r="G39" i="8"/>
  <c r="G40" i="8" s="1"/>
  <c r="I719" i="1"/>
  <c r="I724" i="1"/>
  <c r="I726" i="1"/>
  <c r="I727" i="1"/>
  <c r="I702" i="1"/>
  <c r="I703" i="1"/>
  <c r="I706" i="1"/>
  <c r="I707" i="1"/>
  <c r="I708" i="1"/>
  <c r="I709" i="1"/>
  <c r="I711" i="1"/>
  <c r="I699" i="1"/>
  <c r="I692" i="1"/>
  <c r="I668" i="1"/>
  <c r="I673" i="1"/>
  <c r="I680" i="1"/>
  <c r="I685" i="1"/>
  <c r="I651" i="1"/>
  <c r="I655" i="1"/>
  <c r="I656" i="1"/>
  <c r="I661" i="1"/>
  <c r="I571" i="1"/>
  <c r="I572" i="1"/>
  <c r="I578" i="1"/>
  <c r="I579" i="1"/>
  <c r="I583" i="1"/>
  <c r="I584" i="1"/>
  <c r="I585" i="1"/>
  <c r="I590" i="1"/>
  <c r="I591" i="1"/>
  <c r="I595" i="1"/>
  <c r="I596" i="1"/>
  <c r="I601" i="1"/>
  <c r="I602" i="1"/>
  <c r="I614" i="1"/>
  <c r="I615" i="1"/>
  <c r="I619" i="1"/>
  <c r="I620" i="1"/>
  <c r="I626" i="1"/>
  <c r="I627" i="1"/>
  <c r="I631" i="1"/>
  <c r="I632" i="1"/>
  <c r="I638" i="1"/>
  <c r="I639" i="1"/>
  <c r="I642" i="1"/>
  <c r="I643" i="1"/>
  <c r="I644" i="1"/>
  <c r="I542" i="1"/>
  <c r="I546" i="1"/>
  <c r="I547" i="1"/>
  <c r="I551" i="1"/>
  <c r="I558" i="1"/>
  <c r="I559" i="1"/>
  <c r="I563" i="1"/>
  <c r="I529" i="1"/>
  <c r="I533" i="1"/>
  <c r="I534" i="1"/>
  <c r="I497" i="1"/>
  <c r="I501" i="1"/>
  <c r="I502" i="1"/>
  <c r="I505" i="1"/>
  <c r="I514" i="1"/>
  <c r="I517" i="1"/>
  <c r="I520" i="1"/>
  <c r="I521" i="1"/>
  <c r="I525" i="1"/>
  <c r="I526" i="1"/>
  <c r="I450" i="1"/>
  <c r="I454" i="1"/>
  <c r="I455" i="1"/>
  <c r="I456" i="1"/>
  <c r="I462" i="1"/>
  <c r="I466" i="1"/>
  <c r="I467" i="1"/>
  <c r="I476" i="1"/>
  <c r="I480" i="1"/>
  <c r="I481" i="1"/>
  <c r="I486" i="1"/>
  <c r="I488" i="1"/>
  <c r="I444" i="1"/>
  <c r="I422" i="1"/>
  <c r="I429" i="1"/>
  <c r="I432" i="1"/>
  <c r="I433" i="1"/>
  <c r="I434" i="1"/>
  <c r="I421" i="1"/>
  <c r="I364" i="1"/>
  <c r="I365" i="1"/>
  <c r="I372" i="1"/>
  <c r="I376" i="1"/>
  <c r="I377" i="1"/>
  <c r="I384" i="1"/>
  <c r="I388" i="1"/>
  <c r="I389" i="1"/>
  <c r="I396" i="1"/>
  <c r="I401" i="1"/>
  <c r="I402" i="1"/>
  <c r="I410" i="1"/>
  <c r="I415" i="1"/>
  <c r="I416" i="1"/>
  <c r="I340" i="1"/>
  <c r="I342" i="1"/>
  <c r="I344" i="1"/>
  <c r="I345" i="1"/>
  <c r="I347" i="1"/>
  <c r="I355" i="1"/>
  <c r="I354" i="1" s="1"/>
  <c r="I315" i="1"/>
  <c r="I316" i="1"/>
  <c r="I317" i="1"/>
  <c r="I325" i="1"/>
  <c r="I327" i="1"/>
  <c r="I329" i="1"/>
  <c r="I330" i="1"/>
  <c r="I302" i="1"/>
  <c r="I304" i="1"/>
  <c r="I306" i="1"/>
  <c r="I307" i="1"/>
  <c r="I311" i="1"/>
  <c r="I293" i="1"/>
  <c r="I295" i="1"/>
  <c r="I274" i="1"/>
  <c r="I281" i="1"/>
  <c r="I284" i="1"/>
  <c r="I286" i="1"/>
  <c r="I287" i="1"/>
  <c r="I229" i="1"/>
  <c r="I234" i="1"/>
  <c r="I235" i="1"/>
  <c r="I242" i="1"/>
  <c r="I247" i="1"/>
  <c r="I248" i="1"/>
  <c r="I255" i="1"/>
  <c r="I259" i="1"/>
  <c r="I261" i="1"/>
  <c r="I260" i="1" s="1"/>
  <c r="I269" i="1"/>
  <c r="I207" i="1"/>
  <c r="I208" i="1"/>
  <c r="I212" i="1"/>
  <c r="I215" i="1"/>
  <c r="I218" i="1"/>
  <c r="I204" i="1"/>
  <c r="I203" i="1" s="1"/>
  <c r="I133" i="1"/>
  <c r="I141" i="1"/>
  <c r="I143" i="1"/>
  <c r="I144" i="1"/>
  <c r="I146" i="1"/>
  <c r="I151" i="1"/>
  <c r="I157" i="1"/>
  <c r="I158" i="1"/>
  <c r="I159" i="1"/>
  <c r="I160" i="1"/>
  <c r="I169" i="1"/>
  <c r="I168" i="1" s="1"/>
  <c r="I172" i="1"/>
  <c r="I173" i="1"/>
  <c r="I174" i="1"/>
  <c r="I175" i="1"/>
  <c r="I182" i="1"/>
  <c r="I187" i="1"/>
  <c r="I188" i="1"/>
  <c r="I190" i="1"/>
  <c r="I189" i="1" s="1"/>
  <c r="I193" i="1"/>
  <c r="I201" i="1"/>
  <c r="I58" i="1"/>
  <c r="I62" i="1"/>
  <c r="I68" i="1"/>
  <c r="I69" i="1"/>
  <c r="I70" i="1"/>
  <c r="I74" i="1"/>
  <c r="I75" i="1"/>
  <c r="I77" i="1"/>
  <c r="I82" i="1"/>
  <c r="I83" i="1"/>
  <c r="I84" i="1"/>
  <c r="I87" i="1"/>
  <c r="I88" i="1"/>
  <c r="I89" i="1"/>
  <c r="I95" i="1"/>
  <c r="I96" i="1"/>
  <c r="I97" i="1"/>
  <c r="I98" i="1"/>
  <c r="I100" i="1"/>
  <c r="I101" i="1"/>
  <c r="I102" i="1"/>
  <c r="I109" i="1"/>
  <c r="I110" i="1"/>
  <c r="I112" i="1"/>
  <c r="I113" i="1"/>
  <c r="I115" i="1"/>
  <c r="I116" i="1"/>
  <c r="I121" i="1"/>
  <c r="I123" i="1"/>
  <c r="I125" i="1"/>
  <c r="I126" i="1"/>
  <c r="I129" i="1"/>
  <c r="I57" i="1"/>
  <c r="I38" i="1"/>
  <c r="I39" i="1"/>
  <c r="I46" i="1"/>
  <c r="I47" i="1"/>
  <c r="I48" i="1"/>
  <c r="I50" i="1"/>
  <c r="I53" i="1"/>
  <c r="I54" i="1"/>
  <c r="I729" i="1"/>
  <c r="I716" i="1"/>
  <c r="I717" i="1"/>
  <c r="I718" i="1"/>
  <c r="I720" i="1"/>
  <c r="I721" i="1"/>
  <c r="I722" i="1"/>
  <c r="I723" i="1"/>
  <c r="I725" i="1"/>
  <c r="I715" i="1"/>
  <c r="I700" i="1"/>
  <c r="I701" i="1"/>
  <c r="I704" i="1"/>
  <c r="I710" i="1"/>
  <c r="I712" i="1"/>
  <c r="I713" i="1"/>
  <c r="I697" i="1"/>
  <c r="I696" i="1"/>
  <c r="I664" i="1"/>
  <c r="I665" i="1"/>
  <c r="I666" i="1"/>
  <c r="I667" i="1"/>
  <c r="I669" i="1"/>
  <c r="I670" i="1"/>
  <c r="I671" i="1"/>
  <c r="I672" i="1"/>
  <c r="I674" i="1"/>
  <c r="I675" i="1"/>
  <c r="I676" i="1"/>
  <c r="I677" i="1"/>
  <c r="I678" i="1"/>
  <c r="I679" i="1"/>
  <c r="I681" i="1"/>
  <c r="I682" i="1"/>
  <c r="I683" i="1"/>
  <c r="I684" i="1"/>
  <c r="I686" i="1"/>
  <c r="I687" i="1"/>
  <c r="I688" i="1"/>
  <c r="I689" i="1"/>
  <c r="I690" i="1"/>
  <c r="I691" i="1"/>
  <c r="I693" i="1"/>
  <c r="I694" i="1"/>
  <c r="I663" i="1"/>
  <c r="I650" i="1"/>
  <c r="I652" i="1"/>
  <c r="I653" i="1"/>
  <c r="I654" i="1"/>
  <c r="I657" i="1"/>
  <c r="I658" i="1"/>
  <c r="I659" i="1"/>
  <c r="I660" i="1"/>
  <c r="I649" i="1"/>
  <c r="I567" i="1"/>
  <c r="I568" i="1"/>
  <c r="I569" i="1"/>
  <c r="I570" i="1"/>
  <c r="I573" i="1"/>
  <c r="I574" i="1"/>
  <c r="I575" i="1"/>
  <c r="I576" i="1"/>
  <c r="I577" i="1"/>
  <c r="I580" i="1"/>
  <c r="I581" i="1"/>
  <c r="I582" i="1"/>
  <c r="I586" i="1"/>
  <c r="I587" i="1"/>
  <c r="I588" i="1"/>
  <c r="I589" i="1"/>
  <c r="I592" i="1"/>
  <c r="I593" i="1"/>
  <c r="I594" i="1"/>
  <c r="I597" i="1"/>
  <c r="I598" i="1"/>
  <c r="I599" i="1"/>
  <c r="I600" i="1"/>
  <c r="I603" i="1"/>
  <c r="I604" i="1"/>
  <c r="I605" i="1"/>
  <c r="I606" i="1"/>
  <c r="I607" i="1"/>
  <c r="I608" i="1"/>
  <c r="I609" i="1"/>
  <c r="I610" i="1"/>
  <c r="I611" i="1"/>
  <c r="I612" i="1"/>
  <c r="I613" i="1"/>
  <c r="I616" i="1"/>
  <c r="I617" i="1"/>
  <c r="I618" i="1"/>
  <c r="I621" i="1"/>
  <c r="I622" i="1"/>
  <c r="I623" i="1"/>
  <c r="I624" i="1"/>
  <c r="I625" i="1"/>
  <c r="I628" i="1"/>
  <c r="I629" i="1"/>
  <c r="I630" i="1"/>
  <c r="I633" i="1"/>
  <c r="I634" i="1"/>
  <c r="I635" i="1"/>
  <c r="I636" i="1"/>
  <c r="I637" i="1"/>
  <c r="I640" i="1"/>
  <c r="I641" i="1"/>
  <c r="I645" i="1"/>
  <c r="I646" i="1"/>
  <c r="I647" i="1"/>
  <c r="I566" i="1"/>
  <c r="I540" i="1"/>
  <c r="I541" i="1"/>
  <c r="I543" i="1"/>
  <c r="I544" i="1"/>
  <c r="I545" i="1"/>
  <c r="I548" i="1"/>
  <c r="I549" i="1"/>
  <c r="I550" i="1"/>
  <c r="I552" i="1"/>
  <c r="I553" i="1"/>
  <c r="I554" i="1"/>
  <c r="I555" i="1"/>
  <c r="I556" i="1"/>
  <c r="I557" i="1"/>
  <c r="I560" i="1"/>
  <c r="I561" i="1"/>
  <c r="I562" i="1"/>
  <c r="I564" i="1"/>
  <c r="I539" i="1"/>
  <c r="I530" i="1"/>
  <c r="I531" i="1"/>
  <c r="I532" i="1"/>
  <c r="I535" i="1"/>
  <c r="I536" i="1"/>
  <c r="I528" i="1"/>
  <c r="I494" i="1"/>
  <c r="I495" i="1"/>
  <c r="I496" i="1"/>
  <c r="I498" i="1"/>
  <c r="I499" i="1"/>
  <c r="I500" i="1"/>
  <c r="I503" i="1"/>
  <c r="I504" i="1"/>
  <c r="I506" i="1"/>
  <c r="I507" i="1"/>
  <c r="I508" i="1"/>
  <c r="I509" i="1"/>
  <c r="I510" i="1"/>
  <c r="I511" i="1"/>
  <c r="I512" i="1"/>
  <c r="I513" i="1"/>
  <c r="I515" i="1"/>
  <c r="I516" i="1"/>
  <c r="I518" i="1"/>
  <c r="I519" i="1"/>
  <c r="I522" i="1"/>
  <c r="I523" i="1"/>
  <c r="I524" i="1"/>
  <c r="I493" i="1"/>
  <c r="I445" i="1"/>
  <c r="I446" i="1"/>
  <c r="I447" i="1"/>
  <c r="I448" i="1"/>
  <c r="I449" i="1"/>
  <c r="I451" i="1"/>
  <c r="I452" i="1"/>
  <c r="I453" i="1"/>
  <c r="I457" i="1"/>
  <c r="I458" i="1"/>
  <c r="I459" i="1"/>
  <c r="I460" i="1"/>
  <c r="I461" i="1"/>
  <c r="I463" i="1"/>
  <c r="I464" i="1"/>
  <c r="I465" i="1"/>
  <c r="I468" i="1"/>
  <c r="I469" i="1"/>
  <c r="I471" i="1"/>
  <c r="I470" i="1" s="1"/>
  <c r="I472" i="1"/>
  <c r="I473" i="1"/>
  <c r="I475" i="1"/>
  <c r="I477" i="1"/>
  <c r="I478" i="1"/>
  <c r="I479" i="1"/>
  <c r="I482" i="1"/>
  <c r="I483" i="1"/>
  <c r="I484" i="1"/>
  <c r="I485" i="1"/>
  <c r="I487" i="1"/>
  <c r="I489" i="1"/>
  <c r="I490" i="1"/>
  <c r="I491" i="1"/>
  <c r="I423" i="1"/>
  <c r="I424" i="1"/>
  <c r="I425" i="1"/>
  <c r="I426" i="1"/>
  <c r="I427" i="1"/>
  <c r="I428" i="1"/>
  <c r="I430" i="1"/>
  <c r="I431" i="1"/>
  <c r="I435" i="1"/>
  <c r="I436" i="1"/>
  <c r="I437" i="1"/>
  <c r="I439" i="1"/>
  <c r="I440" i="1"/>
  <c r="I441" i="1"/>
  <c r="I361" i="1"/>
  <c r="I362" i="1"/>
  <c r="I363" i="1"/>
  <c r="I366" i="1"/>
  <c r="I367" i="1"/>
  <c r="I368" i="1"/>
  <c r="I369" i="1"/>
  <c r="I370" i="1"/>
  <c r="I371" i="1"/>
  <c r="I373" i="1"/>
  <c r="I374" i="1"/>
  <c r="I375" i="1"/>
  <c r="I378" i="1"/>
  <c r="I379" i="1"/>
  <c r="I380" i="1"/>
  <c r="I381" i="1"/>
  <c r="I382" i="1"/>
  <c r="I383" i="1"/>
  <c r="I385" i="1"/>
  <c r="I386" i="1"/>
  <c r="I387" i="1"/>
  <c r="I390" i="1"/>
  <c r="I391" i="1"/>
  <c r="I392" i="1"/>
  <c r="I393" i="1"/>
  <c r="I394" i="1"/>
  <c r="I395" i="1"/>
  <c r="I397" i="1"/>
  <c r="I398" i="1"/>
  <c r="I400" i="1"/>
  <c r="I403" i="1"/>
  <c r="I404" i="1"/>
  <c r="I405" i="1"/>
  <c r="I406" i="1"/>
  <c r="I407" i="1"/>
  <c r="I409" i="1"/>
  <c r="I408" i="1" s="1"/>
  <c r="I411" i="1"/>
  <c r="I413" i="1"/>
  <c r="I414" i="1"/>
  <c r="I418" i="1"/>
  <c r="I417" i="1" s="1"/>
  <c r="I360" i="1"/>
  <c r="I336" i="1"/>
  <c r="I337" i="1"/>
  <c r="I338" i="1"/>
  <c r="I339" i="1"/>
  <c r="I341" i="1"/>
  <c r="I343" i="1"/>
  <c r="I346" i="1"/>
  <c r="I348" i="1"/>
  <c r="I349" i="1"/>
  <c r="I351" i="1"/>
  <c r="I352" i="1"/>
  <c r="I357" i="1"/>
  <c r="I356" i="1" s="1"/>
  <c r="I335" i="1"/>
  <c r="I318" i="1"/>
  <c r="I319" i="1"/>
  <c r="I320" i="1"/>
  <c r="I321" i="1"/>
  <c r="I323" i="1"/>
  <c r="I324" i="1"/>
  <c r="I326" i="1"/>
  <c r="I328" i="1"/>
  <c r="I331" i="1"/>
  <c r="I332" i="1"/>
  <c r="I314" i="1"/>
  <c r="I299" i="1"/>
  <c r="I300" i="1"/>
  <c r="I301" i="1"/>
  <c r="I303" i="1"/>
  <c r="I305" i="1"/>
  <c r="I308" i="1"/>
  <c r="I310" i="1"/>
  <c r="I309" i="1" s="1"/>
  <c r="I298" i="1"/>
  <c r="I291" i="1"/>
  <c r="I292" i="1"/>
  <c r="I294" i="1"/>
  <c r="I290" i="1"/>
  <c r="I273" i="1"/>
  <c r="I275" i="1"/>
  <c r="I276" i="1"/>
  <c r="I277" i="1"/>
  <c r="I278" i="1"/>
  <c r="I279" i="1"/>
  <c r="I280" i="1"/>
  <c r="I282" i="1"/>
  <c r="I283" i="1"/>
  <c r="I288" i="1"/>
  <c r="I272" i="1"/>
  <c r="I224" i="1"/>
  <c r="I225" i="1"/>
  <c r="I226" i="1"/>
  <c r="I228" i="1"/>
  <c r="I230" i="1"/>
  <c r="I232" i="1"/>
  <c r="I233" i="1"/>
  <c r="I236" i="1"/>
  <c r="I237" i="1"/>
  <c r="I238" i="1"/>
  <c r="I239" i="1"/>
  <c r="I240" i="1"/>
  <c r="I241" i="1"/>
  <c r="I244" i="1"/>
  <c r="I245" i="1"/>
  <c r="I246" i="1"/>
  <c r="I249" i="1"/>
  <c r="I250" i="1"/>
  <c r="I251" i="1"/>
  <c r="I252" i="1"/>
  <c r="I253" i="1"/>
  <c r="I254" i="1"/>
  <c r="I256" i="1"/>
  <c r="I257" i="1"/>
  <c r="I258" i="1"/>
  <c r="I263" i="1"/>
  <c r="I264" i="1"/>
  <c r="I265" i="1"/>
  <c r="I266" i="1"/>
  <c r="I267" i="1"/>
  <c r="I268" i="1"/>
  <c r="I223" i="1"/>
  <c r="I206" i="1"/>
  <c r="I209" i="1"/>
  <c r="I211" i="1"/>
  <c r="I213" i="1"/>
  <c r="I214" i="1"/>
  <c r="I217" i="1"/>
  <c r="I219" i="1"/>
  <c r="I220" i="1"/>
  <c r="I134" i="1"/>
  <c r="I135" i="1"/>
  <c r="I136" i="1"/>
  <c r="I137" i="1"/>
  <c r="I138" i="1"/>
  <c r="I139" i="1"/>
  <c r="I142" i="1"/>
  <c r="I147" i="1"/>
  <c r="I148" i="1"/>
  <c r="I149" i="1"/>
  <c r="I152" i="1"/>
  <c r="I153" i="1"/>
  <c r="I154" i="1"/>
  <c r="I155" i="1"/>
  <c r="I156" i="1"/>
  <c r="I162" i="1"/>
  <c r="I163" i="1"/>
  <c r="I164" i="1"/>
  <c r="I165" i="1"/>
  <c r="I166" i="1"/>
  <c r="I167" i="1"/>
  <c r="I171" i="1"/>
  <c r="I177" i="1"/>
  <c r="I178" i="1"/>
  <c r="I179" i="1"/>
  <c r="I180" i="1"/>
  <c r="I183" i="1"/>
  <c r="I184" i="1"/>
  <c r="I186" i="1"/>
  <c r="I194" i="1"/>
  <c r="I195" i="1"/>
  <c r="I196" i="1"/>
  <c r="I198" i="1"/>
  <c r="I199" i="1"/>
  <c r="I200" i="1"/>
  <c r="I132" i="1"/>
  <c r="I59" i="1"/>
  <c r="I60" i="1"/>
  <c r="I63" i="1"/>
  <c r="I64" i="1"/>
  <c r="I65" i="1"/>
  <c r="I66" i="1"/>
  <c r="I67" i="1"/>
  <c r="I71" i="1"/>
  <c r="I73" i="1"/>
  <c r="I76" i="1"/>
  <c r="I78" i="1"/>
  <c r="I79" i="1"/>
  <c r="I81" i="1"/>
  <c r="I85" i="1"/>
  <c r="I90" i="1"/>
  <c r="I91" i="1"/>
  <c r="I92" i="1"/>
  <c r="I94" i="1"/>
  <c r="I99" i="1"/>
  <c r="I103" i="1"/>
  <c r="I105" i="1"/>
  <c r="I106" i="1"/>
  <c r="I107" i="1"/>
  <c r="I108" i="1"/>
  <c r="I114" i="1"/>
  <c r="I117" i="1"/>
  <c r="I118" i="1"/>
  <c r="I119" i="1"/>
  <c r="I122" i="1"/>
  <c r="I127" i="1"/>
  <c r="I128" i="1"/>
  <c r="I36" i="1"/>
  <c r="I37" i="1"/>
  <c r="I41" i="1"/>
  <c r="I42" i="1"/>
  <c r="I43" i="1"/>
  <c r="I44" i="1"/>
  <c r="I51" i="1"/>
  <c r="I52" i="1"/>
  <c r="I35" i="1"/>
  <c r="I24" i="1"/>
  <c r="I474" i="1" l="1"/>
  <c r="I443" i="1"/>
  <c r="I359" i="1"/>
  <c r="I420" i="1"/>
  <c r="I438" i="1"/>
  <c r="I412" i="1"/>
  <c r="I399" i="1"/>
  <c r="I353" i="1"/>
  <c r="I350" i="1"/>
  <c r="I334" i="1"/>
  <c r="I313" i="1"/>
  <c r="I322" i="1"/>
  <c r="I297" i="1"/>
  <c r="I271" i="1"/>
  <c r="I285" i="1"/>
  <c r="I205" i="1"/>
  <c r="I227" i="1"/>
  <c r="I222" i="1"/>
  <c r="I231" i="1"/>
  <c r="I262" i="1"/>
  <c r="I243" i="1"/>
  <c r="I210" i="1"/>
  <c r="I216" i="1"/>
  <c r="I185" i="1"/>
  <c r="I192" i="1"/>
  <c r="I197" i="1"/>
  <c r="I176" i="1"/>
  <c r="I45" i="1"/>
  <c r="I181" i="1"/>
  <c r="I170" i="1"/>
  <c r="I161" i="1"/>
  <c r="I150" i="1"/>
  <c r="I145" i="1"/>
  <c r="I140" i="1"/>
  <c r="I131" i="1"/>
  <c r="I111" i="1"/>
  <c r="I86" i="1"/>
  <c r="I93" i="1"/>
  <c r="I124" i="1"/>
  <c r="I120" i="1"/>
  <c r="I61" i="1"/>
  <c r="I104" i="1"/>
  <c r="I72" i="1"/>
  <c r="I80" i="1"/>
  <c r="I56" i="1"/>
  <c r="I34" i="1"/>
  <c r="I49" i="1"/>
  <c r="I40" i="1"/>
  <c r="G1298" i="8"/>
  <c r="G1533" i="8"/>
  <c r="G2145" i="8"/>
  <c r="G1077" i="8"/>
  <c r="G167" i="8"/>
  <c r="G2306" i="8"/>
  <c r="G1788" i="8"/>
  <c r="G729" i="8"/>
  <c r="G1238" i="8"/>
  <c r="G2053" i="8"/>
  <c r="G2281" i="8"/>
  <c r="G2282" i="8" s="1"/>
  <c r="G2318" i="8"/>
  <c r="G2328" i="8" s="1"/>
  <c r="G398" i="8"/>
  <c r="G1277" i="8"/>
  <c r="G1945" i="8"/>
  <c r="G2245" i="8"/>
  <c r="G348" i="8"/>
  <c r="G482" i="8"/>
  <c r="G601" i="8"/>
  <c r="G1030" i="8"/>
  <c r="G801" i="8"/>
  <c r="G1702" i="8"/>
  <c r="G1371" i="8"/>
  <c r="G1919" i="8"/>
  <c r="G1923" i="8" s="1"/>
  <c r="G644" i="8"/>
  <c r="G1976" i="8"/>
  <c r="G470" i="8"/>
  <c r="G502" i="8"/>
  <c r="G740" i="8"/>
  <c r="G841" i="8"/>
  <c r="G1120" i="8"/>
  <c r="G1153" i="8"/>
  <c r="G1616" i="8"/>
  <c r="G1620" i="8" s="1"/>
  <c r="G1653" i="8"/>
  <c r="G572" i="8"/>
  <c r="G1563" i="8"/>
  <c r="G1568" i="8" s="1"/>
  <c r="G1811" i="8"/>
  <c r="G2175" i="8"/>
  <c r="G2289" i="8"/>
  <c r="G2202" i="8"/>
  <c r="G2075" i="8"/>
  <c r="G554" i="8"/>
  <c r="G2188" i="8"/>
  <c r="G2255" i="8"/>
  <c r="G662" i="8"/>
  <c r="G845" i="8"/>
  <c r="G846" i="8" s="1"/>
  <c r="G2054" i="8"/>
  <c r="G1176" i="8"/>
  <c r="G1177" i="8" s="1"/>
  <c r="G1446" i="8"/>
  <c r="G1593" i="8"/>
  <c r="G2338" i="8"/>
  <c r="G2339" i="8" s="1"/>
  <c r="G2212" i="8"/>
  <c r="G2213" i="8" s="1"/>
  <c r="G1258" i="8"/>
  <c r="G1319" i="8"/>
  <c r="G1716" i="8"/>
  <c r="G1717" i="8" s="1"/>
  <c r="G2000" i="8"/>
  <c r="G2060" i="8"/>
  <c r="G2270" i="8"/>
  <c r="G932" i="8"/>
  <c r="G1603" i="8"/>
  <c r="G1604" i="8" s="1"/>
  <c r="G1750" i="8"/>
  <c r="G2277" i="8"/>
  <c r="G2032" i="8"/>
  <c r="G2392" i="8"/>
  <c r="G1649" i="8"/>
  <c r="G2064" i="8"/>
  <c r="G2065" i="8" s="1"/>
  <c r="G1332" i="8"/>
  <c r="G1411" i="8"/>
  <c r="G1833" i="8"/>
  <c r="G244" i="8"/>
  <c r="G1172" i="8"/>
  <c r="G1287" i="8"/>
  <c r="G1529" i="8"/>
  <c r="G1664" i="8"/>
  <c r="G1990" i="8"/>
  <c r="G2266" i="8"/>
  <c r="G2408" i="8"/>
  <c r="G2418" i="8"/>
  <c r="G2422" i="8" s="1"/>
  <c r="G2396" i="8"/>
  <c r="G2383" i="8"/>
  <c r="G2384" i="8" s="1"/>
  <c r="G2371" i="8"/>
  <c r="G2354" i="8"/>
  <c r="G2307" i="8"/>
  <c r="G2293" i="8"/>
  <c r="G2222" i="8"/>
  <c r="G2223" i="8" s="1"/>
  <c r="G2203" i="8"/>
  <c r="G2192" i="8"/>
  <c r="G2176" i="8"/>
  <c r="G2165" i="8"/>
  <c r="G2166" i="8" s="1"/>
  <c r="G1936" i="8"/>
  <c r="G1471" i="8"/>
  <c r="G1867" i="8"/>
  <c r="G2014" i="8"/>
  <c r="G1064" i="8"/>
  <c r="G1278" i="8"/>
  <c r="G518" i="8"/>
  <c r="G550" i="8"/>
  <c r="G555" i="8" s="1"/>
  <c r="G776" i="8"/>
  <c r="G852" i="8"/>
  <c r="G924" i="8"/>
  <c r="G1131" i="8"/>
  <c r="G1507" i="8"/>
  <c r="G1540" i="8"/>
  <c r="G1735" i="8"/>
  <c r="G1985" i="8"/>
  <c r="G1986" i="8" s="1"/>
  <c r="G1994" i="8" s="1"/>
  <c r="G2018" i="8"/>
  <c r="G1675" i="8"/>
  <c r="G1847" i="8"/>
  <c r="G1848" i="8" s="1"/>
  <c r="G1323" i="8"/>
  <c r="G1324" i="8" s="1"/>
  <c r="G1776" i="8"/>
  <c r="G386" i="8"/>
  <c r="G1183" i="8"/>
  <c r="G1518" i="8"/>
  <c r="G1880" i="8"/>
  <c r="G1377" i="8"/>
  <c r="G1581" i="8"/>
  <c r="G1822" i="8"/>
  <c r="G292" i="8"/>
  <c r="G979" i="8"/>
  <c r="G983" i="8" s="1"/>
  <c r="G1081" i="8"/>
  <c r="G1085" i="8" s="1"/>
  <c r="G1116" i="8"/>
  <c r="G1121" i="8" s="1"/>
  <c r="G1187" i="8"/>
  <c r="G1660" i="8"/>
  <c r="G1665" i="8" s="1"/>
  <c r="G2004" i="8"/>
  <c r="G2028" i="8"/>
  <c r="G2033" i="8" s="1"/>
  <c r="G2155" i="8"/>
  <c r="G2156" i="8" s="1"/>
  <c r="G2146" i="8"/>
  <c r="G2135" i="8"/>
  <c r="G2136" i="8" s="1"/>
  <c r="G2126" i="8"/>
  <c r="G2116" i="8"/>
  <c r="G2117" i="8" s="1"/>
  <c r="G2104" i="8"/>
  <c r="G2106" i="8"/>
  <c r="G2107" i="8" s="1"/>
  <c r="G2095" i="8"/>
  <c r="G2096" i="8" s="1"/>
  <c r="G2085" i="8"/>
  <c r="G2071" i="8"/>
  <c r="G2039" i="8"/>
  <c r="G2044" i="8" s="1"/>
  <c r="G418" i="8"/>
  <c r="G962" i="8"/>
  <c r="G963" i="8" s="1"/>
  <c r="G1096" i="8"/>
  <c r="G1097" i="8" s="1"/>
  <c r="G1197" i="8"/>
  <c r="G1198" i="8" s="1"/>
  <c r="G1306" i="8"/>
  <c r="G212" i="8"/>
  <c r="G213" i="8" s="1"/>
  <c r="G830" i="8"/>
  <c r="G1450" i="8"/>
  <c r="G1451" i="8" s="1"/>
  <c r="G1487" i="8"/>
  <c r="G1906" i="8"/>
  <c r="G1910" i="8" s="1"/>
  <c r="G422" i="8"/>
  <c r="G423" i="8" s="1"/>
  <c r="G678" i="8"/>
  <c r="G881" i="8"/>
  <c r="G972" i="8"/>
  <c r="G973" i="8" s="1"/>
  <c r="G1475" i="8"/>
  <c r="G1476" i="8" s="1"/>
  <c r="G1496" i="8"/>
  <c r="G1638" i="8"/>
  <c r="G1643" i="8" s="1"/>
  <c r="G1706" i="8"/>
  <c r="G1707" i="8" s="1"/>
  <c r="E1978" i="8"/>
  <c r="G1978" i="8" s="1"/>
  <c r="G1979" i="8" s="1"/>
  <c r="G1980" i="8" s="1"/>
  <c r="G296" i="8"/>
  <c r="G430" i="8"/>
  <c r="G1248" i="8"/>
  <c r="G1288" i="8"/>
  <c r="G458" i="8"/>
  <c r="G542" i="8"/>
  <c r="G655" i="8"/>
  <c r="G942" i="8"/>
  <c r="G943" i="8" s="1"/>
  <c r="G1254" i="8"/>
  <c r="G1345" i="8"/>
  <c r="G1555" i="8"/>
  <c r="G1556" i="8" s="1"/>
  <c r="G1792" i="8"/>
  <c r="G253" i="8"/>
  <c r="G1149" i="8"/>
  <c r="G1154" i="8" s="1"/>
  <c r="G1654" i="8"/>
  <c r="G689" i="8"/>
  <c r="G1500" i="8"/>
  <c r="G1893" i="8"/>
  <c r="G1897" i="8" s="1"/>
  <c r="G1434" i="8"/>
  <c r="G1459" i="8"/>
  <c r="G257" i="8"/>
  <c r="G258" i="8" s="1"/>
  <c r="G634" i="8"/>
  <c r="G666" i="8"/>
  <c r="G696" i="8"/>
  <c r="G1227" i="8"/>
  <c r="G1228" i="8" s="1"/>
  <c r="G1267" i="8"/>
  <c r="G1268" i="8" s="1"/>
  <c r="G1310" i="8"/>
  <c r="G1349" i="8"/>
  <c r="G1483" i="8"/>
  <c r="G1488" i="8" s="1"/>
  <c r="G1589" i="8"/>
  <c r="G1594" i="8" s="1"/>
  <c r="G1632" i="8"/>
  <c r="G1686" i="8"/>
  <c r="G1965" i="8"/>
  <c r="G1966" i="8" s="1"/>
  <c r="G1955" i="8"/>
  <c r="G1956" i="8" s="1"/>
  <c r="G1946" i="8"/>
  <c r="G1884" i="8"/>
  <c r="G1871" i="8"/>
  <c r="G1857" i="8"/>
  <c r="G1858" i="8" s="1"/>
  <c r="G1837" i="8"/>
  <c r="G1826" i="8"/>
  <c r="G1815" i="8"/>
  <c r="G1816" i="8" s="1"/>
  <c r="G1801" i="8"/>
  <c r="G1805" i="8" s="1"/>
  <c r="G1779" i="8"/>
  <c r="G1781" i="8" s="1"/>
  <c r="G1782" i="8" s="1"/>
  <c r="G1770" i="8"/>
  <c r="G1756" i="8"/>
  <c r="G1757" i="8" s="1"/>
  <c r="G1740" i="8"/>
  <c r="G1727" i="8"/>
  <c r="G1728" i="8" s="1"/>
  <c r="G1695" i="8"/>
  <c r="G1696" i="8" s="1"/>
  <c r="G1671" i="8"/>
  <c r="G1582" i="8"/>
  <c r="G1545" i="8"/>
  <c r="G1534" i="8"/>
  <c r="G1523" i="8"/>
  <c r="G1511" i="8"/>
  <c r="G1512" i="8" s="1"/>
  <c r="G1463" i="8"/>
  <c r="G1438" i="8"/>
  <c r="G1422" i="8"/>
  <c r="G1426" i="8"/>
  <c r="G1427" i="8" s="1"/>
  <c r="G1415" i="8"/>
  <c r="G1416" i="8" s="1"/>
  <c r="G1397" i="8"/>
  <c r="G1398" i="8" s="1"/>
  <c r="G1387" i="8"/>
  <c r="G1388" i="8" s="1"/>
  <c r="G1378" i="8"/>
  <c r="G1358" i="8"/>
  <c r="G1360" i="8" s="1"/>
  <c r="G1361" i="8" s="1"/>
  <c r="G1336" i="8"/>
  <c r="G1337" i="8" s="1"/>
  <c r="G1006" i="8"/>
  <c r="G361" i="8"/>
  <c r="G928" i="8"/>
  <c r="G933" i="8" s="1"/>
  <c r="G1127" i="8"/>
  <c r="G1132" i="8" s="1"/>
  <c r="G113" i="8"/>
  <c r="G561" i="8"/>
  <c r="G783" i="8"/>
  <c r="G863" i="8"/>
  <c r="G266" i="8"/>
  <c r="G271" i="8" s="1"/>
  <c r="G645" i="8"/>
  <c r="G344" i="8"/>
  <c r="G349" i="8" s="1"/>
  <c r="G565" i="8"/>
  <c r="G674" i="8"/>
  <c r="G700" i="8"/>
  <c r="G722" i="8"/>
  <c r="G794" i="8"/>
  <c r="G1026" i="8"/>
  <c r="G1031" i="8" s="1"/>
  <c r="G1138" i="8"/>
  <c r="G1207" i="8"/>
  <c r="G1208" i="8" s="1"/>
  <c r="G194" i="8"/>
  <c r="G374" i="8"/>
  <c r="G870" i="8"/>
  <c r="G917" i="8"/>
  <c r="G1142" i="8"/>
  <c r="G125" i="8"/>
  <c r="G126" i="8" s="1"/>
  <c r="G279" i="8"/>
  <c r="G284" i="8" s="1"/>
  <c r="G623" i="8"/>
  <c r="G1038" i="8"/>
  <c r="G331" i="8"/>
  <c r="G336" i="8" s="1"/>
  <c r="G790" i="8"/>
  <c r="G899" i="8"/>
  <c r="G952" i="8"/>
  <c r="G953" i="8" s="1"/>
  <c r="G989" i="8"/>
  <c r="G993" i="8" s="1"/>
  <c r="G1217" i="8"/>
  <c r="G1218" i="8" s="1"/>
  <c r="G410" i="8"/>
  <c r="G630" i="8"/>
  <c r="G635" i="8" s="1"/>
  <c r="G181" i="8"/>
  <c r="G758" i="8"/>
  <c r="G1015" i="8"/>
  <c r="G1019" i="8" s="1"/>
  <c r="G1042" i="8"/>
  <c r="G1043" i="8" s="1"/>
  <c r="G1244" i="8"/>
  <c r="G1188" i="8"/>
  <c r="G1166" i="8"/>
  <c r="G1106" i="8"/>
  <c r="G1110" i="8" s="1"/>
  <c r="G1067" i="8"/>
  <c r="G1068" i="8"/>
  <c r="G1052" i="8"/>
  <c r="G1053" i="8" s="1"/>
  <c r="G579" i="8"/>
  <c r="G177" i="8"/>
  <c r="G406" i="8"/>
  <c r="G765" i="8"/>
  <c r="G382" i="8"/>
  <c r="G434" i="8"/>
  <c r="G435" i="8" s="1"/>
  <c r="G590" i="8"/>
  <c r="G772" i="8"/>
  <c r="G466" i="8"/>
  <c r="G471" i="8" s="1"/>
  <c r="G859" i="8"/>
  <c r="G906" i="8"/>
  <c r="G913" i="8"/>
  <c r="G163" i="8"/>
  <c r="G168" i="8" s="1"/>
  <c r="G442" i="8"/>
  <c r="G447" i="8" s="1"/>
  <c r="G490" i="8"/>
  <c r="G526" i="8"/>
  <c r="G507" i="8"/>
  <c r="G819" i="8"/>
  <c r="G888" i="8"/>
  <c r="G370" i="8"/>
  <c r="G826" i="8"/>
  <c r="G895" i="8"/>
  <c r="G478" i="8"/>
  <c r="G483" i="8" s="1"/>
  <c r="G530" i="8"/>
  <c r="G221" i="8"/>
  <c r="G222" i="8" s="1"/>
  <c r="G754" i="8"/>
  <c r="G394" i="8"/>
  <c r="G399" i="8" s="1"/>
  <c r="G454" i="8"/>
  <c r="G459" i="8" s="1"/>
  <c r="G538" i="8"/>
  <c r="G543" i="8" s="1"/>
  <c r="G718" i="8"/>
  <c r="G736" i="8"/>
  <c r="G741" i="8" s="1"/>
  <c r="G808" i="8"/>
  <c r="G813" i="8" s="1"/>
  <c r="G877" i="8"/>
  <c r="G711" i="8"/>
  <c r="G712" i="8" s="1"/>
  <c r="G684" i="8"/>
  <c r="G612" i="8"/>
  <c r="G514" i="8"/>
  <c r="G519" i="8" s="1"/>
  <c r="G494" i="8"/>
  <c r="G357" i="8"/>
  <c r="G362" i="8" s="1"/>
  <c r="G318" i="8"/>
  <c r="G323" i="8" s="1"/>
  <c r="G305" i="8"/>
  <c r="G310" i="8" s="1"/>
  <c r="G297" i="8"/>
  <c r="G240" i="8"/>
  <c r="G245" i="8" s="1"/>
  <c r="G232" i="8"/>
  <c r="G203" i="8"/>
  <c r="G204" i="8" s="1"/>
  <c r="G190" i="8"/>
  <c r="G82" i="8"/>
  <c r="G87" i="8"/>
  <c r="G50" i="8"/>
  <c r="G51" i="8" s="1"/>
  <c r="G101" i="8"/>
  <c r="G75" i="8"/>
  <c r="G106" i="8"/>
  <c r="G31" i="8"/>
  <c r="G37" i="8"/>
  <c r="B26" i="4"/>
  <c r="B32" i="4" s="1"/>
  <c r="I191" i="1" l="1"/>
  <c r="G1827" i="8"/>
  <c r="G2397" i="8"/>
  <c r="G411" i="8"/>
  <c r="G667" i="8"/>
  <c r="G2022" i="8"/>
  <c r="G882" i="8"/>
  <c r="G1311" i="8"/>
  <c r="G602" i="8"/>
  <c r="G2271" i="8"/>
  <c r="G387" i="8"/>
  <c r="G195" i="8"/>
  <c r="G918" i="8"/>
  <c r="G2259" i="8"/>
  <c r="G2193" i="8"/>
  <c r="G1838" i="8"/>
  <c r="G864" i="8"/>
  <c r="G566" i="8"/>
  <c r="G1439" i="8"/>
  <c r="G88" i="8"/>
  <c r="G1464" i="8"/>
  <c r="G723" i="8"/>
  <c r="G2076" i="8"/>
  <c r="G1350" i="8"/>
  <c r="G679" i="8"/>
  <c r="G1676" i="8"/>
  <c r="G2008" i="8"/>
  <c r="G1501" i="8"/>
  <c r="G495" i="8"/>
  <c r="G795" i="8"/>
  <c r="G107" i="8"/>
  <c r="G701" i="8"/>
  <c r="G41" i="8"/>
  <c r="G531" i="8"/>
  <c r="G759" i="8"/>
  <c r="G831" i="8"/>
  <c r="G375" i="8"/>
  <c r="G777" i="8"/>
  <c r="G1070" i="8"/>
  <c r="G1071" i="8" s="1"/>
  <c r="G900" i="8"/>
  <c r="G1143" i="8"/>
  <c r="G182" i="8"/>
  <c r="I731" i="1"/>
</calcChain>
</file>

<file path=xl/sharedStrings.xml><?xml version="1.0" encoding="utf-8"?>
<sst xmlns="http://schemas.openxmlformats.org/spreadsheetml/2006/main" count="24900" uniqueCount="4438">
  <si>
    <t>1.1</t>
  </si>
  <si>
    <t>UN</t>
  </si>
  <si>
    <t>2.1</t>
  </si>
  <si>
    <t>M2</t>
  </si>
  <si>
    <t>2.2</t>
  </si>
  <si>
    <t>2.3</t>
  </si>
  <si>
    <t>2.4</t>
  </si>
  <si>
    <t>2.5</t>
  </si>
  <si>
    <t>M</t>
  </si>
  <si>
    <t>2.6</t>
  </si>
  <si>
    <t>2.7</t>
  </si>
  <si>
    <t>2.8</t>
  </si>
  <si>
    <t>2.9</t>
  </si>
  <si>
    <t>3.1</t>
  </si>
  <si>
    <t>M3</t>
  </si>
  <si>
    <t>3.2</t>
  </si>
  <si>
    <t>3.3</t>
  </si>
  <si>
    <t>3.4</t>
  </si>
  <si>
    <t>4.1</t>
  </si>
  <si>
    <t>4.2</t>
  </si>
  <si>
    <t>4.3</t>
  </si>
  <si>
    <t>4.4</t>
  </si>
  <si>
    <t>4.5</t>
  </si>
  <si>
    <t>4.6</t>
  </si>
  <si>
    <t>4.7</t>
  </si>
  <si>
    <t>KG</t>
  </si>
  <si>
    <t>4.8</t>
  </si>
  <si>
    <t>4.9</t>
  </si>
  <si>
    <t>4.10</t>
  </si>
  <si>
    <t>5.1</t>
  </si>
  <si>
    <t>5.2</t>
  </si>
  <si>
    <t>5.3</t>
  </si>
  <si>
    <t>5.4</t>
  </si>
  <si>
    <t>5.5</t>
  </si>
  <si>
    <t>5.6</t>
  </si>
  <si>
    <t>5.7</t>
  </si>
  <si>
    <t>5.8</t>
  </si>
  <si>
    <t>5.9</t>
  </si>
  <si>
    <t>5.10</t>
  </si>
  <si>
    <t>5.11</t>
  </si>
  <si>
    <t>5.12</t>
  </si>
  <si>
    <t>6.1</t>
  </si>
  <si>
    <t>6.2</t>
  </si>
  <si>
    <t>6.3</t>
  </si>
  <si>
    <t>6.4</t>
  </si>
  <si>
    <t>7.1</t>
  </si>
  <si>
    <t>7.2</t>
  </si>
  <si>
    <t>7.3</t>
  </si>
  <si>
    <t>7.4</t>
  </si>
  <si>
    <t>7.5</t>
  </si>
  <si>
    <t>7.6</t>
  </si>
  <si>
    <t>8.1</t>
  </si>
  <si>
    <t>8.2</t>
  </si>
  <si>
    <t>9.1</t>
  </si>
  <si>
    <t>9.2</t>
  </si>
  <si>
    <t>9.3</t>
  </si>
  <si>
    <t>9.4</t>
  </si>
  <si>
    <t>9.5</t>
  </si>
  <si>
    <t>9.6</t>
  </si>
  <si>
    <t>FORRO DE FIBRA MINERAL EM PLACAS DE 625 X 625 MM, E = 15 MM, BORDA RETA, COM PINTURA ANTIMOFO, APOIADO EM PERFIL DE ACO GALVANIZADO COM 24 MM DE BASE - INSTALADO</t>
  </si>
  <si>
    <t>PAPELEIRA PLASTICA TIPO DISPENSER PARA PAPEL HIGIENICO ROLAO</t>
  </si>
  <si>
    <t>TOALHEIRO PLASTICO TIPO DISPENSER PARA PAPEL TOALHA INTERFOLHADO</t>
  </si>
  <si>
    <t>CABIDE/GANCHO DE BANHEIRO SIMPLES EM METAL CROMADO</t>
  </si>
  <si>
    <t>CAIXA DE PASSAGEM/ LUZ / TELEFONIA, DE EMBUTIR, EM CHAPA DE ACO GALVANIZADO, DIMENSOES 20 X 20 X *12* CM (PADRAO CONCESSIONARIA LOCAL)</t>
  </si>
  <si>
    <t>CAIXA DE PASSAGEM/ LUZ / TELEFONIA, DE EMBUTIR, EM CHAPA DE ACO GALVANIZADO, DIMENSOES 40 X 40 X *12* CM (PADRAO CONCESSIONARIA LOCAL)</t>
  </si>
  <si>
    <t>ESPELHO / PLACA CEGA 4" X 2", PARA INSTALACAO DE TOMADAS E INTERRUPTORES</t>
  </si>
  <si>
    <t>CAIXA DE CONCRETO ARMADO PRE-MOLDADO, COM FUNDO E TAMPA, DIMENSOES DE 0,30 X 0,30 X 0,30 M</t>
  </si>
  <si>
    <t>CJ</t>
  </si>
  <si>
    <t>SINAPI</t>
  </si>
  <si>
    <t>R &amp; S ENGENHARIA E CONSULTORIA</t>
  </si>
  <si>
    <r>
      <rPr>
        <b/>
        <sz val="11"/>
        <rFont val="Tw Cen MT"/>
        <family val="2"/>
      </rPr>
      <t xml:space="preserve">CNPJ: </t>
    </r>
    <r>
      <rPr>
        <sz val="11"/>
        <rFont val="Tw Cen MT"/>
        <family val="2"/>
      </rPr>
      <t>30.836.850/0001-95</t>
    </r>
  </si>
  <si>
    <r>
      <rPr>
        <b/>
        <sz val="11"/>
        <rFont val="Tw Cen MT"/>
        <family val="2"/>
      </rPr>
      <t>Endereço:</t>
    </r>
    <r>
      <rPr>
        <sz val="11"/>
        <rFont val="Tw Cen MT"/>
        <family val="2"/>
      </rPr>
      <t xml:space="preserve"> Rua Euclides Magno Bacalhau, n° 195, Centro, Ingá – PB</t>
    </r>
  </si>
  <si>
    <r>
      <rPr>
        <b/>
        <sz val="11"/>
        <rFont val="Tw Cen MT"/>
        <family val="2"/>
      </rPr>
      <t>Telefone:</t>
    </r>
    <r>
      <rPr>
        <sz val="11"/>
        <rFont val="Tw Cen MT"/>
        <family val="2"/>
      </rPr>
      <t xml:space="preserve"> (83) 9 9806-7435</t>
    </r>
  </si>
  <si>
    <r>
      <rPr>
        <b/>
        <sz val="11"/>
        <rFont val="Tw Cen MT"/>
        <family val="2"/>
      </rPr>
      <t>E-mail:</t>
    </r>
    <r>
      <rPr>
        <sz val="11"/>
        <rFont val="Tw Cen MT"/>
        <family val="2"/>
      </rPr>
      <t xml:space="preserve"> resengenhariaeconsultoria@outlook.com</t>
    </r>
  </si>
  <si>
    <t>PLANILHA ORÇAMENTÁRIA</t>
  </si>
  <si>
    <r>
      <rPr>
        <b/>
        <sz val="10"/>
        <rFont val="Tw Cen MT"/>
        <family val="2"/>
      </rPr>
      <t>CNPJ:</t>
    </r>
    <r>
      <rPr>
        <sz val="10"/>
        <rFont val="Tw Cen MT"/>
        <family val="2"/>
      </rPr>
      <t xml:space="preserve"> 30.836.850/0001-95</t>
    </r>
  </si>
  <si>
    <r>
      <rPr>
        <b/>
        <sz val="10"/>
        <rFont val="Tw Cen MT"/>
        <family val="2"/>
      </rPr>
      <t>Endereço:</t>
    </r>
    <r>
      <rPr>
        <sz val="10"/>
        <rFont val="Tw Cen MT"/>
        <family val="2"/>
      </rPr>
      <t xml:space="preserve"> Rua Euclides Magno Bacalhau, n° 195, Centro, Ingá – PB</t>
    </r>
  </si>
  <si>
    <r>
      <rPr>
        <b/>
        <sz val="10"/>
        <rFont val="Tw Cen MT"/>
        <family val="2"/>
      </rPr>
      <t>Telefone:</t>
    </r>
    <r>
      <rPr>
        <sz val="10"/>
        <rFont val="Tw Cen MT"/>
        <family val="2"/>
      </rPr>
      <t xml:space="preserve"> (83) 9 9806-7435</t>
    </r>
  </si>
  <si>
    <r>
      <rPr>
        <b/>
        <sz val="10"/>
        <rFont val="Tw Cen MT"/>
        <family val="2"/>
      </rPr>
      <t xml:space="preserve">E-mail: </t>
    </r>
    <r>
      <rPr>
        <sz val="10"/>
        <rFont val="Tw Cen MT"/>
        <family val="2"/>
      </rPr>
      <t>resengenhariaeconsultoria@outlook.com</t>
    </r>
  </si>
  <si>
    <t>COMPOSIÇÃO DE B.D.I.</t>
  </si>
  <si>
    <t>CÁLCULO DE BDI</t>
  </si>
  <si>
    <t>Construção de Edifícios</t>
  </si>
  <si>
    <t xml:space="preserve">Rodovias e Ferrovias - Infra Urbana, praças, calçadas, etc. </t>
  </si>
  <si>
    <t>Abastecimento de Água, Coleta de Esgoto</t>
  </si>
  <si>
    <t>Fornecimento de materiais e equipamentos</t>
  </si>
  <si>
    <t>Construção e Manutenção de Estações e Redes de Distribuição de Energia Elétrica</t>
  </si>
  <si>
    <t>Portuárias, Marítimas e Fluviais</t>
  </si>
  <si>
    <t>Item componente do BDI</t>
  </si>
  <si>
    <t>% Informado</t>
  </si>
  <si>
    <t>1ºQ</t>
  </si>
  <si>
    <t>Médio</t>
  </si>
  <si>
    <t>3º Q</t>
  </si>
  <si>
    <t>Administração Central ( AC )</t>
  </si>
  <si>
    <t>7.85</t>
  </si>
  <si>
    <t>Seguro (S) e Garantia (G)</t>
  </si>
  <si>
    <t>Risco (R)</t>
  </si>
  <si>
    <t>Despesas Financeiras (DF)</t>
  </si>
  <si>
    <t>Lucro (L)</t>
  </si>
  <si>
    <t>Impostos (I) - PIS, COFINS, ISSQN, CPRB</t>
  </si>
  <si>
    <t>Conforme Legislação Específica</t>
  </si>
  <si>
    <t>Observações</t>
  </si>
  <si>
    <t>VALORES DE BDI POR TIPO DE OBRA</t>
  </si>
  <si>
    <t>1) Preencher apenas a coluna % Informado (Coluna B)</t>
  </si>
  <si>
    <t>Tipo de Obra</t>
  </si>
  <si>
    <t>3) O cálculo do BDI se baseia na fórmula abaixo utilizada pelo Acórdão 2622/13 do TCU, conforme CE GEPAD 354/2013 de 17/10/2013.</t>
  </si>
  <si>
    <t>Construção de Rodovias e Ferrovias - Infra Urbana, praças, etc.</t>
  </si>
  <si>
    <t>B.D.I  =</t>
  </si>
  <si>
    <t>Rede de Abastecimento de Água, Coleta de Esgotos</t>
  </si>
  <si>
    <t>Fórmula Utilizada:</t>
  </si>
  <si>
    <t>Estações e Redes de Distribuição de Energia Elétrica</t>
  </si>
  <si>
    <t>Obras Portuárias, Marítimas e Fluviais</t>
  </si>
  <si>
    <t>Fornecimento de Materiais e Equipamentos</t>
  </si>
  <si>
    <t>Observações sobre os % informados no cálculo do BDI, neste caso:</t>
  </si>
  <si>
    <t>OBRAS DE REDES DE ÁGUA E ESGOTO</t>
  </si>
  <si>
    <t>OS VALORES % INFORMADO ENQUADRAM-SE NOS LIMITES DO ACÓRDÃO 2622/2013-TCU-PLENÁRIO</t>
  </si>
  <si>
    <t>OS VALORES % INFORMADO DE AC,DF E L ESTÃO NOS VALORES MÁXIMOS DOS LIMITES DO ACÓRDÃO 2622/2013-TCU-PLENÁRIO</t>
  </si>
  <si>
    <t>OS VALORES % INFORMADO DE S+G E R FORAM CONSIDERADOS ZERADOS OU SEJA, ABAIXO DO MÍNIMO DOS LIMITES DO ACÓRDÃO 2622/2013-TCU-PLENÁRIO</t>
  </si>
  <si>
    <t>CAP OU TAMPAO DE FERRO GALVANIZADO, COM ROSCA BSP, DE 3/4"</t>
  </si>
  <si>
    <r>
      <t>LOCAL:</t>
    </r>
    <r>
      <rPr>
        <sz val="11"/>
        <rFont val="Tw Cen MT"/>
        <family val="2"/>
      </rPr>
      <t xml:space="preserve"> MUNICIPIO DE MOGEIRO/PB</t>
    </r>
  </si>
  <si>
    <r>
      <t xml:space="preserve">OBRA: </t>
    </r>
    <r>
      <rPr>
        <sz val="11"/>
        <rFont val="Tw Cen MT"/>
        <family val="2"/>
      </rPr>
      <t>CONTRATAÇÃO DE EMPRESA ESPECIALIZADA PARA EXECUÇÃO DE ESCOLA COM 13 SALAS – TÉRREO, NO MUNICÍPIO DE MOGEIRO –PB, CONFORME TERMO DE COMPROMISSO Nº 960784/2024/FNDE/CAIXA – OPERAÇÃO Nº 1094601–47 – PROGRAMA: EDUCAÇÃO BÁSICA DEMOCRÁTICA, COM QUALIDADE E EQUIDADE.</t>
    </r>
  </si>
  <si>
    <r>
      <rPr>
        <b/>
        <sz val="11"/>
        <color theme="1"/>
        <rFont val="Tw Cen MT"/>
        <family val="2"/>
      </rPr>
      <t>BDI</t>
    </r>
    <r>
      <rPr>
        <sz val="11"/>
        <rFont val="Tw Cen MT"/>
        <family val="2"/>
      </rPr>
      <t>: 22,47%</t>
    </r>
  </si>
  <si>
    <r>
      <t xml:space="preserve">BDI: </t>
    </r>
    <r>
      <rPr>
        <sz val="11"/>
        <color theme="1"/>
        <rFont val="Tw Cen MT"/>
        <family val="2"/>
      </rPr>
      <t>22,47%</t>
    </r>
  </si>
  <si>
    <r>
      <t xml:space="preserve">OBRA: </t>
    </r>
    <r>
      <rPr>
        <sz val="11"/>
        <color theme="1"/>
        <rFont val="Tw Cen MT"/>
        <family val="2"/>
      </rPr>
      <t xml:space="preserve"> CONTRATAÇÃO DE EMPRESA ESPECIALIZADA PARA EXECUÇÃO DE ESCOLA COM 13 SALAS – TÉRREO, NO MUNICÍPIO DE MOGEIRO –PB, CONFORME TERMO DE COMPROMISSO Nº 960784/2024/FNDE/CAIXA – OPERAÇÃO Nº 1094601–47 – PROGRAMA: EDUCAÇÃO BÁSICA DEMOCRÁTICA, COM QUALIDADE E EQUIDADE.</t>
    </r>
  </si>
  <si>
    <r>
      <t xml:space="preserve">LOCAL: </t>
    </r>
    <r>
      <rPr>
        <sz val="11"/>
        <color theme="1"/>
        <rFont val="Tw Cen MT"/>
        <family val="2"/>
      </rPr>
      <t>MUNICIPIO DE MOGEIRO/PB</t>
    </r>
  </si>
  <si>
    <t>CONCORRÊNCIA ELETRÔNICA N° 00008/2025</t>
  </si>
  <si>
    <t>PREFEITURA MUNICIPAL DE MOGEIRO/PB</t>
  </si>
  <si>
    <t xml:space="preserve">2) Os Tributos normalmente aplicáveis são: PIS (0,65%), COFINS (3,00%) e ISS(5,00%) </t>
  </si>
  <si>
    <t>TOTAL</t>
  </si>
  <si>
    <t>1.0</t>
  </si>
  <si>
    <t>2.0</t>
  </si>
  <si>
    <t>3.0</t>
  </si>
  <si>
    <t>4.0</t>
  </si>
  <si>
    <t>5.0</t>
  </si>
  <si>
    <t>6.0</t>
  </si>
  <si>
    <t>7.0</t>
  </si>
  <si>
    <t>8.0</t>
  </si>
  <si>
    <t>9.0</t>
  </si>
  <si>
    <t>10.1</t>
  </si>
  <si>
    <t>10.2</t>
  </si>
  <si>
    <t>11.0</t>
  </si>
  <si>
    <t>10.0</t>
  </si>
  <si>
    <t>11.1</t>
  </si>
  <si>
    <t>11.2</t>
  </si>
  <si>
    <t>12.0</t>
  </si>
  <si>
    <t>12.1</t>
  </si>
  <si>
    <t>12.2</t>
  </si>
  <si>
    <t>12.3</t>
  </si>
  <si>
    <t>13.0</t>
  </si>
  <si>
    <t>13.1</t>
  </si>
  <si>
    <t>13.2</t>
  </si>
  <si>
    <t>13.3</t>
  </si>
  <si>
    <t>13.4</t>
  </si>
  <si>
    <t>13.5</t>
  </si>
  <si>
    <t>14.0</t>
  </si>
  <si>
    <t>14.1</t>
  </si>
  <si>
    <t>14.2</t>
  </si>
  <si>
    <t>15.0</t>
  </si>
  <si>
    <t>15.1</t>
  </si>
  <si>
    <t>15.2</t>
  </si>
  <si>
    <t>15.3</t>
  </si>
  <si>
    <t>16.0</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</si>
  <si>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</si>
  <si>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</si>
  <si>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</si>
  <si>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</si>
  <si>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</si>
  <si>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</si>
  <si>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</si>
  <si>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</si>
  <si>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</si>
  <si>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</si>
  <si>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</si>
  <si>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</si>
  <si>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</si>
  <si>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</si>
  <si>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</si>
  <si>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</si>
  <si>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</si>
  <si>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</si>
  <si>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</si>
  <si>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</si>
  <si>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</si>
  <si>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</si>
  <si>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</si>
  <si>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</si>
  <si>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</si>
  <si>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</si>
  <si>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</si>
  <si>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</si>
  <si>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</si>
  <si>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</si>
  <si>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</si>
  <si>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</si>
  <si>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</si>
  <si>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</si>
  <si>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17.0</t>
  </si>
  <si>
    <t>17.1</t>
  </si>
  <si>
    <t>17.2</t>
  </si>
  <si>
    <t>17.3</t>
  </si>
  <si>
    <t>17.4</t>
  </si>
  <si>
    <t>17.5</t>
  </si>
  <si>
    <t>17.6</t>
  </si>
  <si>
    <t>17.7</t>
  </si>
  <si>
    <t>17.8</t>
  </si>
  <si>
    <t>17.9</t>
  </si>
  <si>
    <t>18.0</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</si>
  <si>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</si>
  <si>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</si>
  <si>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</si>
  <si>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</si>
  <si>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</si>
  <si>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</si>
  <si>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</si>
  <si>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</si>
  <si>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</si>
  <si>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</si>
  <si>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</si>
  <si>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</si>
  <si>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</si>
  <si>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</si>
  <si>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</si>
  <si>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</si>
  <si>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</si>
  <si>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</si>
  <si>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</si>
  <si>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</si>
  <si>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</si>
  <si>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</si>
  <si>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</si>
  <si>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</si>
  <si>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</si>
  <si>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</si>
  <si>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19.0</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</si>
  <si>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</si>
  <si>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</si>
  <si>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</si>
  <si>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</si>
  <si>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</si>
  <si>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</si>
  <si>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</si>
  <si>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</si>
  <si>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</si>
  <si>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</si>
  <si>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</si>
  <si>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</si>
  <si>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</si>
  <si>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</si>
  <si>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</si>
  <si>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</si>
  <si>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</si>
  <si>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</si>
  <si>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</si>
  <si>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</si>
  <si>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</si>
  <si>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</si>
  <si>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</si>
  <si>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</si>
  <si>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</si>
  <si>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</si>
  <si>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</si>
  <si>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</si>
  <si>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</si>
  <si>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</si>
  <si>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</si>
  <si>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</si>
  <si>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</si>
  <si>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</si>
  <si>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</si>
  <si>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</si>
  <si>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</si>
  <si>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</si>
  <si>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</si>
  <si>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</si>
  <si>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</si>
  <si>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</si>
  <si>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</si>
  <si>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</si>
  <si>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</si>
  <si>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</si>
  <si>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</si>
  <si>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</si>
  <si>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</si>
  <si>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</si>
  <si>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</si>
  <si>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</si>
  <si>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</si>
  <si>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</si>
  <si>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</si>
  <si>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</si>
  <si>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</si>
  <si>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</si>
  <si>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</si>
  <si>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</si>
  <si>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</si>
  <si>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</si>
  <si>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</si>
  <si>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</si>
  <si>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</si>
  <si>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</si>
  <si>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</si>
  <si>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</si>
  <si>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</si>
  <si>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</si>
  <si>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</si>
  <si>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</si>
  <si>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</si>
  <si>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</si>
  <si>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</si>
  <si>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</si>
  <si>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</si>
  <si>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</si>
  <si>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</si>
  <si>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</si>
  <si>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</si>
  <si>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</si>
  <si>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20.0</t>
  </si>
  <si>
    <t>20.1</t>
  </si>
  <si>
    <t>20.2</t>
  </si>
  <si>
    <t>20.3</t>
  </si>
  <si>
    <t>20.4</t>
  </si>
  <si>
    <t>20.5</t>
  </si>
  <si>
    <t>20.6</t>
  </si>
  <si>
    <t>20.7</t>
  </si>
  <si>
    <t>20.8</t>
  </si>
  <si>
    <t>20.9</t>
  </si>
  <si>
    <t>20.10</t>
  </si>
  <si>
    <t>20.11</t>
  </si>
  <si>
    <t>20.12</t>
  </si>
  <si>
    <t>20.13</t>
  </si>
  <si>
    <t>21.0</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</si>
  <si>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</si>
  <si>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</si>
  <si>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</si>
  <si>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</si>
  <si>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</si>
  <si>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</si>
  <si>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</si>
  <si>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</si>
  <si>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</si>
  <si>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</si>
  <si>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</si>
  <si>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</si>
  <si>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</si>
  <si>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</si>
  <si>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</si>
  <si>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</si>
  <si>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</si>
  <si>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</si>
  <si>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</si>
  <si>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</si>
  <si>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</si>
  <si>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</si>
  <si>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</si>
  <si>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</si>
  <si>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</si>
  <si>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</si>
  <si>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</si>
  <si>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</si>
  <si>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</si>
  <si>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</si>
  <si>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</si>
  <si>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</si>
  <si>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22.0</t>
  </si>
  <si>
    <t>22.1</t>
  </si>
  <si>
    <t>22.2</t>
  </si>
  <si>
    <t>23.0</t>
  </si>
  <si>
    <t>23.1</t>
  </si>
  <si>
    <t>23.2</t>
  </si>
  <si>
    <t>23.3</t>
  </si>
  <si>
    <t>23.4</t>
  </si>
  <si>
    <t>23.5</t>
  </si>
  <si>
    <t>23.6</t>
  </si>
  <si>
    <t>23.7</t>
  </si>
  <si>
    <t>23.8</t>
  </si>
  <si>
    <t>23.9</t>
  </si>
  <si>
    <t>23.10</t>
  </si>
  <si>
    <t>23.11</t>
  </si>
  <si>
    <t>23.12</t>
  </si>
  <si>
    <t>23.13</t>
  </si>
  <si>
    <t>23.14</t>
  </si>
  <si>
    <t>23.15</t>
  </si>
  <si>
    <t>24.0</t>
  </si>
  <si>
    <t>24.1</t>
  </si>
  <si>
    <t>24.2</t>
  </si>
  <si>
    <t>24.3</t>
  </si>
  <si>
    <t>24.4</t>
  </si>
  <si>
    <t>24.5</t>
  </si>
  <si>
    <t>24.6</t>
  </si>
  <si>
    <t>24.7</t>
  </si>
  <si>
    <t>24.8</t>
  </si>
  <si>
    <t>24.9</t>
  </si>
  <si>
    <t>24.10</t>
  </si>
  <si>
    <t>24.11</t>
  </si>
  <si>
    <t>24.12</t>
  </si>
  <si>
    <t>24.13</t>
  </si>
  <si>
    <t>25.0</t>
  </si>
  <si>
    <t>25.1</t>
  </si>
  <si>
    <t>25.2</t>
  </si>
  <si>
    <t>ÍTEM</t>
  </si>
  <si>
    <t>Código</t>
  </si>
  <si>
    <t>Fonte</t>
  </si>
  <si>
    <t>DESCRIÇÃO SERVIÇO</t>
  </si>
  <si>
    <t>QUANTIDADE</t>
  </si>
  <si>
    <t>CUSTO UNITÁRIO</t>
  </si>
  <si>
    <t>PREÇO UNITÁRIO COM BDI</t>
  </si>
  <si>
    <t>PREÇO TOTAL COM BDI</t>
  </si>
  <si>
    <t>UNIDADE</t>
  </si>
  <si>
    <t>ADMINISTRAÇÃO LOCAL</t>
  </si>
  <si>
    <t>FNDE 52</t>
  </si>
  <si>
    <t>Composição</t>
  </si>
  <si>
    <t>1,00</t>
  </si>
  <si>
    <t>SERVIÇOS PRELIMINARES</t>
  </si>
  <si>
    <t>FORNECIMENTO E INSTALAÇÃO DE PLACA DE OBRA COM CHAPA GALVANIZADA E ESTRUTURA DE MADEIRA. AF_03/2022_PS</t>
  </si>
  <si>
    <t>6,48</t>
  </si>
  <si>
    <t>TAPUME COM TELHA METÁLICA. AF_03/2024</t>
  </si>
  <si>
    <t>726,00</t>
  </si>
  <si>
    <t>ENTRADA DE ENERGIA ELÉTRICA, AÉREA, TRIFÁSICA, COM CAIXA DE EMBUTIR, CABO DE 10 MM2 E DISJUNTOR DIN 50A (NÃO INCLUSO O POSTE DE CONCRETO). AF_07/2020</t>
  </si>
  <si>
    <t>FNDE 03</t>
  </si>
  <si>
    <t>LIGAÇÃO PROVISÓRIA DE ÁGUA E ESGOTO</t>
  </si>
  <si>
    <t>911,48</t>
  </si>
  <si>
    <t>6.800,00</t>
  </si>
  <si>
    <t>FNDE 230</t>
  </si>
  <si>
    <t>LOCACAO DE CONTAINER 2,30 X 6,00 M, ALT. 2,50 M, PARA ESCRITORIO, SEM DIVISORIAS INTERNAS E SEM SANITARIO (NAO INCLUI MOBILIZACAO/DESMOBILIZACAO)</t>
  </si>
  <si>
    <t>MÊS</t>
  </si>
  <si>
    <t>28,00</t>
  </si>
  <si>
    <t>FNDE 231</t>
  </si>
  <si>
    <t>LOCACAO DE CONTAINER 2,30 X 6,00 M, ALT. 2,50 M, COM 1 SANITARIO, PARA ESCRITORIO, COMPLETO, SEM DIVISORIAS INTERNAS (NAO INCLUI MOBILIZACAO/DESMOBILIZACAO)</t>
  </si>
  <si>
    <t>FNDE 232</t>
  </si>
  <si>
    <t>LOCACAO DE CONTAINER 2,30 X 6,00 M, ALT. 2,50 M, PARA SANITARIO, COM 4 BACIAS, 8 CHUVEIROS,1 LAVATORIO E 1 MICTORIO (NAO INCLUI MOBILIZACAO/DESMOBILIZACAO)</t>
  </si>
  <si>
    <t>MOVIMENTO DE TERRA PARA FUNDAÇÕES</t>
  </si>
  <si>
    <t>ESCAVAÇÃO MECANIZADA PARA BLOCO DE COROAMENTO OU SAPATA COM RETROESCAVADEIRA (INCLUINDO ESCAVAÇÃO PARA COLOCAÇÃO DE FÔRMAS). AF_01/2024</t>
  </si>
  <si>
    <t>328,06</t>
  </si>
  <si>
    <t>298,71</t>
  </si>
  <si>
    <t>ESCAVAÇÃO MECANIZADA PARA VIGA BALDRAME OU SAPATA CORRIDA COM MINI-ESCAVADEIRA (INCLUINDO ESCAVAÇÃO PARA COLOCAÇÃO DE FÔRMAS). AF_01/2024</t>
  </si>
  <si>
    <t>433,13</t>
  </si>
  <si>
    <t>PREPARO DE FUNDO DE VALA COM LARGURA MAIOR OU IGUAL A 1,5 M E MENOR ǪUE 2,5 M (ACERTO DO SOLO NATURAL). AF_08/2020</t>
  </si>
  <si>
    <t>432,57</t>
  </si>
  <si>
    <t>REATERRO MECANIZADO DE VALA COM RETROESCAVADEIRA (CAPACIDADE DA CAÇAMBA  DA RETRO: 0,26 M³/POTÊNCIA: 88 HP), LARGURA 0,8 A 1,5 M, PROFUNDIDADE 1,5 A 3,0 M, COM SOLO (SEM SUBSTITUIÇÃO) DE 19 CATEGORIA E COMPACTADOR DE SOLOS DE PERCUSSÃO. AF_08/2023</t>
  </si>
  <si>
    <t>710,25</t>
  </si>
  <si>
    <t>8,71</t>
  </si>
  <si>
    <t>11,47</t>
  </si>
  <si>
    <t>20,38</t>
  </si>
  <si>
    <t>10,71</t>
  </si>
  <si>
    <t>79,62</t>
  </si>
  <si>
    <t>56,03</t>
  </si>
  <si>
    <t>39,80</t>
  </si>
  <si>
    <t>60,77</t>
  </si>
  <si>
    <t>1,63</t>
  </si>
  <si>
    <t>51,41</t>
  </si>
  <si>
    <t>98,06</t>
  </si>
  <si>
    <t>55,25</t>
  </si>
  <si>
    <t>FUNDAÇÕES</t>
  </si>
  <si>
    <r>
      <rPr>
        <sz val="11"/>
        <rFont val="Tw Cen MT"/>
        <family val="2"/>
      </rPr>
      <t>ESTACA ESCAVADA MECANICAMENTE, SEM FLUIDO ESTABILIZANTE, COM 40CM DE DIÂMETRO,
CONCRETO LANÇADO POR CAMINHÃO BETONEIRA (EXCLUSIVE MOBILIZAÇÃO E DESMOBILIZAÇÃO). AF_01/2020_PA</t>
    </r>
  </si>
  <si>
    <t>1.116,50</t>
  </si>
  <si>
    <t>FNDE 236</t>
  </si>
  <si>
    <r>
      <rPr>
        <sz val="11"/>
        <rFont val="Tw Cen MT"/>
        <family val="2"/>
      </rPr>
      <t>ESTACA ESCAVADA MECANICAMENTE, SEM FLUIDO ESTABILIZANTE, COM 40CM DE DIÂMETRO,
CONCRETO LANÇADO POR CAMINHÃO BETONEIRA (EXCLUSIVE MOBILIZAÇÃO E DESMOBILIZAÇÃO) - MURO</t>
    </r>
  </si>
  <si>
    <t>252,00</t>
  </si>
  <si>
    <t>FNDE 237</t>
  </si>
  <si>
    <r>
      <rPr>
        <sz val="11"/>
        <rFont val="Tw Cen MT"/>
        <family val="2"/>
      </rPr>
      <t>ESTACA ESCAVADA MECANICAMENTE, SEM FLUIDO ESTABILIZANTE, COM 40CM DE DIÂMETRO,
CONCRETO LANÇADO POR CAMINHÃO BETONEIRA (EXCLUSIVE MOBILIZAÇÃO E DESMOBILIZAÇÃO). RESERVATÓRIO</t>
    </r>
  </si>
  <si>
    <t>42,00</t>
  </si>
  <si>
    <t>FNDE 238</t>
  </si>
  <si>
    <r>
      <rPr>
        <sz val="11"/>
        <rFont val="Tw Cen MT"/>
        <family val="2"/>
      </rPr>
      <t>ESTACA ESCAVADA MECANICAMENTE, SEM FLUIDO ESTABILIZANTE, COM 40CM DE DIÂMETRO,
CONCRETO LANÇADO POR CAMINHÃO BETONEIRA (EXCLUSIVE MOBILIZAÇÃO E DESMOBILIZAÇÃO) - ESTRUTURA METÁLICA</t>
    </r>
  </si>
  <si>
    <t>269,50</t>
  </si>
  <si>
    <t>192,08</t>
  </si>
  <si>
    <t>FABRICAÇÃO, MONTAGEM E DESMONTAGEM DE FÔRMA PARA BLOCO DE COROAMENTO, EM MADEIRA SERRADA, E=25 MM, 4 UTILIZAÇÕES. AF_01/2024</t>
  </si>
  <si>
    <t>836,69</t>
  </si>
  <si>
    <t>ARMAÇÃO DE BLOCO UTILIZANDO AÇO CA-50 DE 6,3 MM - MONTAGEM. AF_01/2024</t>
  </si>
  <si>
    <t>305,05</t>
  </si>
  <si>
    <t>ARMAÇÃO DE BLOCO UTILIZANDO AÇO CA-50 DE 8 MM - MONTAGEM. AF_01/2024</t>
  </si>
  <si>
    <t>2.540,31</t>
  </si>
  <si>
    <t>ARMAÇÃO DE BLOCO UTILIZANDO AÇO CA-50 DE 10 MM - MONTAGEM. AF_01/2024</t>
  </si>
  <si>
    <t>1.194,47</t>
  </si>
  <si>
    <t>ARMAÇÃO DE BLOCO, SAPATA ISOLADA, VIGA BALDRAME E SAPATA CORRIDA UTILIZANDO AÇO CA-50 DE 12,5 MM - MONTAGEM. AF_01/2024</t>
  </si>
  <si>
    <t>1.341,17</t>
  </si>
  <si>
    <t>ARMAÇÃO DE BLOCO, SAPATA ISOLADA, VIGA BALDRAME E SAPATA CORRIDA UTILIZANDO AÇO CA-50 DE 16 MM - MONTAGEM. AF_01/2024</t>
  </si>
  <si>
    <t>814,53</t>
  </si>
  <si>
    <t>ARMAÇÃO DE BLOCO, SAPATA ISOLADA E SAPATA CORRIDA UTILIZANDO AÇO CA-50 DE 20 MM - MONTAGEM. AF_01/2024</t>
  </si>
  <si>
    <t>355,05</t>
  </si>
  <si>
    <t>ARMAÇÃO DE ESTRUTURAS DIVERSAS DE CONCRETO ARMADO, EXCETO VIGAS, PILARES, LAJES E FUNDAÇÕES, UTILIZANDO AÇO CA-60 DE 5,0 MM - MONTAGEM. AF_06/2022</t>
  </si>
  <si>
    <t>560,02</t>
  </si>
  <si>
    <t>CONCRETAGEM DE BLOCO DE COROAMENTO OU VIGA BALDRAME, FCK 30 MPA, COM USO DE BOMBA - LANÇAMENTO, ADENSAMENTO E ACABAMENTO. AF_01/2024</t>
  </si>
  <si>
    <t>152,90</t>
  </si>
  <si>
    <t>LASTRO DE CONCRETO MAGRO, APLICADO EM BLOCOS DE COROAMENTO OU SAPATAS, ESPESSURA DE 5 CM. AF_01/2024</t>
  </si>
  <si>
    <t>31,22</t>
  </si>
  <si>
    <t>117,86</t>
  </si>
  <si>
    <t>287,14</t>
  </si>
  <si>
    <t>8,52</t>
  </si>
  <si>
    <t>351,64</t>
  </si>
  <si>
    <t>625,33</t>
  </si>
  <si>
    <t>20,94</t>
  </si>
  <si>
    <t>4,32</t>
  </si>
  <si>
    <t>17,28</t>
  </si>
  <si>
    <t>45,12</t>
  </si>
  <si>
    <t>95,51</t>
  </si>
  <si>
    <t>2,59</t>
  </si>
  <si>
    <t>52,67</t>
  </si>
  <si>
    <t>126,91</t>
  </si>
  <si>
    <t>349,32</t>
  </si>
  <si>
    <t>247,84</t>
  </si>
  <si>
    <t>888,92</t>
  </si>
  <si>
    <t>39,38</t>
  </si>
  <si>
    <t>254,22</t>
  </si>
  <si>
    <t>CONCRETO MAGRO PARA LASTRO, TRAÇO 1:4,5:4,5 (EM MASSA SECA DE CIMENTO/ AREIA MÉDIA/ BRITA 1) - PREPARO MECÂNICO COM BETONEIRA 600 L. AF_05/2021</t>
  </si>
  <si>
    <t>104,55</t>
  </si>
  <si>
    <t>FABRICAÇÃO, MONTAGEM E DESMONTAGEM DE FÔRMA PARA VIGA BALDRAME, EM MADEIRA SERRADA, E=25 MM, 4 UTILIZAÇÕES. AF_01/2024</t>
  </si>
  <si>
    <t>1.365,43</t>
  </si>
  <si>
    <t>ARMAÇÃO DE SAPATA ISOLADA, VIGA BALDRAME E SAPATA CORRIDA UTILIZANDO AÇO CA-50 DE 6,3 MM - MONTAGEM. AF_01/2024</t>
  </si>
  <si>
    <t>29,08</t>
  </si>
  <si>
    <t>2.164,47</t>
  </si>
  <si>
    <t>1.012,24</t>
  </si>
  <si>
    <t>245,63</t>
  </si>
  <si>
    <t>7,48</t>
  </si>
  <si>
    <t>1.104,15</t>
  </si>
  <si>
    <t>104,50</t>
  </si>
  <si>
    <t>0,57</t>
  </si>
  <si>
    <t>205,65</t>
  </si>
  <si>
    <t>ARMAÇÃO DE SAPATA ISOLADA, VIGA BALDRAME E SAPATA CORRIDA UTILIZANDO AÇO CA-50 DE 8 MM - MONTAGEM. AF_01/2024</t>
  </si>
  <si>
    <t>549,73</t>
  </si>
  <si>
    <t>266,85</t>
  </si>
  <si>
    <t>15,42</t>
  </si>
  <si>
    <t>7,65</t>
  </si>
  <si>
    <t>45,89</t>
  </si>
  <si>
    <t>2,92</t>
  </si>
  <si>
    <t>5,49</t>
  </si>
  <si>
    <t>ARMAÇÃO DE SAPATA ISOLADA, VIGA BALDRAME E SAPATA CORRIDA UTILIZANDO AÇO CA-50 DE 10 MM - MONTAGEM. AF_01/2024</t>
  </si>
  <si>
    <t>132,28</t>
  </si>
  <si>
    <t>22,53</t>
  </si>
  <si>
    <t>40,34</t>
  </si>
  <si>
    <t>4,59</t>
  </si>
  <si>
    <t>FABRICAÇÃO, MONTAGEM E DESMONTAGEM DE FORMA PARA RADIER, PISO DE CONCRETO OU LAJE SOBRE SOLO, EM MADEIRA SERRADA, 4 UTILIZAÇÕES. AF_09/2021</t>
  </si>
  <si>
    <t>25,01</t>
  </si>
  <si>
    <t>266,49</t>
  </si>
  <si>
    <t>CONCRETAGEM DE RADIER, PISO DE CONCRETO OU LAJE SOBRE SOLO, FCK 30 MPA - LANÇAMENTO, ADENSAMENTO E ACABAMENTO. AF_09/2021</t>
  </si>
  <si>
    <t>2,87</t>
  </si>
  <si>
    <t>1,60</t>
  </si>
  <si>
    <t>9,60</t>
  </si>
  <si>
    <t>22,46</t>
  </si>
  <si>
    <t>10,58</t>
  </si>
  <si>
    <t>0,96</t>
  </si>
  <si>
    <t>SUPERESTRUTURA</t>
  </si>
  <si>
    <t>MONTAGEM E DESMONTAGEM DE FÔRMA DE PILARES RETANGULARES E ESTRUTURAS SIMILARES, PÉ- DIREITO SIMPLES, EM CHAPA DE MADEIRA COMPENSADA PLASTIFICADA, 18 UTILIZAÇÕES. AF_09/2020</t>
  </si>
  <si>
    <t>1.359,77</t>
  </si>
  <si>
    <t>ARMAÇÃO DE PILAR OU VIGA DE ESTRUTURA CONVENCIONAL DE CONCRETO ARMADO UTILIZANDO AÇO CA-50 DE 6,3 MM - MONTAGEM. AF_06/2022</t>
  </si>
  <si>
    <t>22,25</t>
  </si>
  <si>
    <t>ARMAÇÃO DE PILAR OU VIGA DE ESTRUTURA CONVENCIONAL DE CONCRETO ARMADO UTILIZANDO AÇO CA-50 DE 10,0 MM - MONTAGEM. AF_06/2022</t>
  </si>
  <si>
    <t>2.549,64</t>
  </si>
  <si>
    <t>ARMAÇÃO DE PILAR OU VIGA DE ESTRUTURA CONVENCIONAL DE CONCRETO ARMADO UTILIZANDO AÇO CA-50 DE 12,5 MM - MONTAGEM. AF_06/2022</t>
  </si>
  <si>
    <t>2.007,03</t>
  </si>
  <si>
    <t>ARMAÇÃO DE PILAR OU VIGA DE ESTRUTURA CONVENCIONAL DE CONCRETO ARMADO UTILIZANDO AÇO CA-50 DE 16,0 MM - MONTAGEM. AF_06/2022</t>
  </si>
  <si>
    <t>1.795,92</t>
  </si>
  <si>
    <t>ARMAÇÃO DE PILAR OU VIGA DE ESTRUTURA CONVENCIONAL DE CONCRETO ARMADO UTILIZANDO AÇO CA-50 DE 20,0 MM - MONTAGEM. AF_06/2022</t>
  </si>
  <si>
    <t>548,78</t>
  </si>
  <si>
    <t>ARMAÇÃO DE PILAR OU VIGA DE ESTRUTURA CONVENCIONAL DE CONCRETO ARMADO UTILIZANDO AÇO CA-60 DE 5,0 MM - MONTAGEM. AF_06/2022</t>
  </si>
  <si>
    <t>2.144,18</t>
  </si>
  <si>
    <t>FNDE 239</t>
  </si>
  <si>
    <t>CONCRETAGEM DE PILARES, FCK = 30 MPA, COM USO DE BOMBA - LANÇAMENTO, ADENSAMENTO E ACABAMENTO</t>
  </si>
  <si>
    <t>95,37</t>
  </si>
  <si>
    <t>115,71</t>
  </si>
  <si>
    <t>624,40</t>
  </si>
  <si>
    <t>156,75</t>
  </si>
  <si>
    <t>5,65</t>
  </si>
  <si>
    <t>16,00</t>
  </si>
  <si>
    <t>79,44</t>
  </si>
  <si>
    <t>27,61</t>
  </si>
  <si>
    <t>1,10</t>
  </si>
  <si>
    <t>MONTAGEM E DESMONTAGEM DE FÔRMA DE VIGA, ESCORAMENTO COM GARFO DE MADEIRA, PÉ- DIREITO SIMPLES, EM CHAPA DE MADEIRA PLASTIFICADA, 18 UTILIZAÇÕES. AF_09/2020</t>
  </si>
  <si>
    <t>1.910,58</t>
  </si>
  <si>
    <t>254,09</t>
  </si>
  <si>
    <t>ARMAÇÃO DE PILAR OU VIGA DE ESTRUTURA CONVENCIONAL DE CONCRETO ARMADO UTILIZANDO AÇO CA-50 DE 8,0 MM - MONTAGEM. AF_06/2022</t>
  </si>
  <si>
    <t>1.850,93</t>
  </si>
  <si>
    <t>2.894,68</t>
  </si>
  <si>
    <t>2.382,96</t>
  </si>
  <si>
    <t>2.127,22</t>
  </si>
  <si>
    <t>493,86</t>
  </si>
  <si>
    <t>ARMAÇÃO DE PILAR OU VIGA DE ESTRUTURA CONVENCIONAL DE CONCRETO ARMADO UTILIZANDO AÇO CA-50 DE 25,0 MM - MONTAGEM. AF_06/2022</t>
  </si>
  <si>
    <t>377,69</t>
  </si>
  <si>
    <t>2.521,46</t>
  </si>
  <si>
    <t>FNDE 240</t>
  </si>
  <si>
    <t>CONCRETAGEM DE VIGAS E LAJES, FCK=30 MPA, PARA LAJES MACIÇAS OU NERVURADAS COM USO DE BOMBA - LANÇAMENTO, ADENSAMENTO E ACABAMENTO</t>
  </si>
  <si>
    <t>141,50</t>
  </si>
  <si>
    <t>1.095,93</t>
  </si>
  <si>
    <t>525,94</t>
  </si>
  <si>
    <t>41,74</t>
  </si>
  <si>
    <t>3,47</t>
  </si>
  <si>
    <t>259,57</t>
  </si>
  <si>
    <t>77,74</t>
  </si>
  <si>
    <t>VERGA PRÉ-MOLDADA COM ATÉ 1,5 M DE VÃO, ESPESSURA DE *20* CM. AF_03/2024</t>
  </si>
  <si>
    <t>393,60</t>
  </si>
  <si>
    <t>MONTAGEM E DESMONTAGEM DE FÔRMA DE LAJE MACIÇA, PÉ-DIREITO SIMPLES, EM CHAPA DE MADEIRA COMPENSADA PLASTIFICADA, 10 UTILIZAÇÕES. AF_09/2020</t>
  </si>
  <si>
    <t>5,04</t>
  </si>
  <si>
    <t>APLICAÇÃO DE LONA PLÁSTICA PARA EXECUÇÃO DE PAVIMENTOS DE CONCRETO. AF_04/2022</t>
  </si>
  <si>
    <t>416,00</t>
  </si>
  <si>
    <t>615,68</t>
  </si>
  <si>
    <t>PISO EM CONCRETO 20 MPA PREPARO MECÂNICO, ESPESSURA 7CM. AF_09/2020</t>
  </si>
  <si>
    <t>LASTRO COM MATERIAL GRANULAR (PEDRA BRITADA N.1 E PEDRA BRITADA N.2), APLICADO EM PISOS OU LAJES SOBRE SOLO, ESPESSURA DE *10 CM*. AF_01/2024</t>
  </si>
  <si>
    <t>20,80</t>
  </si>
  <si>
    <t>MONTAGEM E DESMONTAGEM DE FÔRMA DE LAJE MACIÇA, PÉ-DIREITO SIMPLES, EM CHAPA DE MADEIRA COMPENSADA RESINADA, 4 UTILIZAÇÕES. AF_09/2020</t>
  </si>
  <si>
    <t>247,59</t>
  </si>
  <si>
    <t>ARMAÇÃO DE LAJE DE ESTRUTURA CONVENCIONAL DE CONCRETO ARMADO UTILIZANDO AÇO CA-50 DE 6,3 MM - MONTAGEM. AF_06/2022</t>
  </si>
  <si>
    <t>274,41</t>
  </si>
  <si>
    <t>ARMAÇÃO DE LAJE DE ESTRUTURA CONVENCIONAL DE CONCRETO ARMADO UTILIZANDO AÇO CA-60 DE 5,0 MM - MONTAGEM. AF_06/2022</t>
  </si>
  <si>
    <t>202,52</t>
  </si>
  <si>
    <t>19,50</t>
  </si>
  <si>
    <t>10,46</t>
  </si>
  <si>
    <t>18,75</t>
  </si>
  <si>
    <t>0,82</t>
  </si>
  <si>
    <t>4,51</t>
  </si>
  <si>
    <t>ARMAÇÃO DE LAJE DE ESTRUTURA CONVENCIONAL DE CONCRETO ARMADO UTILIZANDO AÇO CA-50 DE 8,0 MM - MONTAGEM. AF_06/2022</t>
  </si>
  <si>
    <t>62,21</t>
  </si>
  <si>
    <t>0,43</t>
  </si>
  <si>
    <t>MOG 02</t>
  </si>
  <si>
    <t>78.851,30</t>
  </si>
  <si>
    <t>COMPACTAÇÃO MECÂNICA DE SOLO PARA EXECUÇÃO DE RADIER, PISO DE CONCRETO OU LAJE SOBRE SOLO, COM COMPACTADOR DE SOLOS A PERCUSSÃO. AF_09/2021</t>
  </si>
  <si>
    <t>3.086,32</t>
  </si>
  <si>
    <t>LASTRO COM MATERIAL GRANULAR, APLICADO EM PISOS OU LAJES SOBRE SOLO, ESPESSURA DE *5 CM*. AF_01/2024</t>
  </si>
  <si>
    <t>154,32</t>
  </si>
  <si>
    <t>CAMADA SEPARADORA PARA EXECUÇÃO DE RADIER, PISO DE CONCRETO OU LAJE SOBRE SOLO, EM LONA PLÁSTICA. AF_09/2021</t>
  </si>
  <si>
    <t>EXECUÇÃO DE PASSEIO (CALÇADA) OU PISO DE CONCRETO COM CONCRETO MOLDADO IN LOCO, USINADO C20, ACABAMENTO CONVENCIONAL, NÃO ARMADO. AF_08/2022</t>
  </si>
  <si>
    <t>216,04</t>
  </si>
  <si>
    <t>862,07</t>
  </si>
  <si>
    <t>43,10</t>
  </si>
  <si>
    <t>60,34</t>
  </si>
  <si>
    <t>SISTEMA DE VEDAÇÃO VERTICAL</t>
  </si>
  <si>
    <t>ALVENARIA DE VEDAÇÃO COM ELEMENTO VAZADO DE CONCRETO (COBOGÓ) DE 7X50X50CM E ARGAMASSA DE ASSENTAMENTO COM PREPARO EM BETONEIRA. AF_05/2020</t>
  </si>
  <si>
    <t>128,36</t>
  </si>
  <si>
    <t>ALVENARIA DE VEDAÇÃO DE BLOCOS CERÂMICOS FURADOS NA VERTICAL DE 14X19X39 CM (ESPESSURA 14 CM) E ARGAMASSA DE ASSENTAMENTO COM PREPARO EM BETONEIRA. AF_12/2021</t>
  </si>
  <si>
    <t>ALVENARIA DE VEDAÇÃO DE BLOCOS CERÂMICOS FURADOS NA VERTICAL DE 9X19X39 CM (ESPESSURA 9 CM) E ARGAMASSA DE ASSENTAMENTO COM PREPARO EM BETONEIRA. AF_12/2021</t>
  </si>
  <si>
    <t>375,19</t>
  </si>
  <si>
    <t>ALVENARIA DE VEDAÇÃO DE BLOCOS CERÂMICOS FURADOS NA VERTICAL DE 19X19X39 CM (ESPESSURA 19 CM) E ARGAMASSA DE ASSENTAMENTO COM PREPARO MANUAL. AF_12/2021</t>
  </si>
  <si>
    <t>9,36</t>
  </si>
  <si>
    <t>ALVENARIA DE VEDAÇÃO DE BLOCOS CERÂMICOS FURADOS NA HORIZONTAL DE 9X19X19 CM (ESPESSURA 9 CM) E ARGAMASSA DE ASSENTAMENTO COM PREPARO EM BETONEIRA. AF_12/2021</t>
  </si>
  <si>
    <t>6,85</t>
  </si>
  <si>
    <t>REF GIGOV</t>
  </si>
  <si>
    <t>1.015,15</t>
  </si>
  <si>
    <t>DIVISORIA SANITÁRIA, TIPO CABINE, EM GRANITO CINZA POLIDO, ESP = 3CM, ASSENTADO COM ARGAMASSA COLANTE AC III-E, EXCLUSIVE FERRAGENS. AF_01/2021</t>
  </si>
  <si>
    <t>42,50</t>
  </si>
  <si>
    <t>FNDE 63</t>
  </si>
  <si>
    <t>DIVISÓRIA ARTICULADA DE 70 MM DE ESPESSURA EM MDF, REVESTIDO EM LAMINADO MELAMÍNICO</t>
  </si>
  <si>
    <t>39,74</t>
  </si>
  <si>
    <t>PAREDE COM SISTEMA EM CHAPAS DE GESSO PARA DRYWALL, USO INTERNO, COM UMA FACE SIMPLES E ESTRUTURA METÁLICA COM GUIAS SIMPLES, SEM VÃOS. AF_07/2023_PS</t>
  </si>
  <si>
    <t>101,79</t>
  </si>
  <si>
    <t>FNDE 129</t>
  </si>
  <si>
    <t>INSTALAÇÃO DE BOX DE VIDRO TEMPERADO, E = 10 MM, ENCAIXADO EM PERFIL U</t>
  </si>
  <si>
    <t>7,20</t>
  </si>
  <si>
    <t>FNDE 62</t>
  </si>
  <si>
    <t>FECHAMENTO EM PLACA CIMENTÍCIA, ESPESSURA 10 MM</t>
  </si>
  <si>
    <t>318,23</t>
  </si>
  <si>
    <t>11,60</t>
  </si>
  <si>
    <t>646,55</t>
  </si>
  <si>
    <t>296,41</t>
  </si>
  <si>
    <t>2,26</t>
  </si>
  <si>
    <t>ESǪUADRIAS</t>
  </si>
  <si>
    <t>FNDE 130</t>
  </si>
  <si>
    <r>
      <rPr>
        <sz val="11"/>
        <rFont val="Tw Cen MT"/>
        <family val="2"/>
      </rPr>
      <t>PM1 - KIT DE PORTA DE MADEIRA FRISADA, SEMI-OCA (LEVE OU MÉDIA), PADRÃO MÉDIO, 80X210CM,
ESPESSURA DE 3,5CM, ITENS INCLUSOS: DOBRADIÇAS, MONTAGEM E INSTALAÇÃO DE BATENTE, FECHADURA COM EXECUÇÃO DO FURO - FORNECIMENTO E INSTALAÇÃO</t>
    </r>
  </si>
  <si>
    <t>18,00</t>
  </si>
  <si>
    <t>FNDE 131</t>
  </si>
  <si>
    <r>
      <rPr>
        <sz val="11"/>
        <rFont val="Tw Cen MT"/>
        <family val="2"/>
      </rPr>
      <t>PM2 - KIT DE PORTA DE MADEIRA TIPO VENEZIANA, 80X210CM (ESPESSURA DE 3CM), PADRÃO MÉDIO,
ITENS INCLUSOS: DOBRADIÇAS, MONTAGEM E INSTALAÇÃO DE BATENTE, FECHADURA COM EXECUÇÃO DO FURO - FORNECIMENTO E INSTALAÇÃO</t>
    </r>
  </si>
  <si>
    <t>6,00</t>
  </si>
  <si>
    <t>FNDE 132</t>
  </si>
  <si>
    <r>
      <rPr>
        <sz val="11"/>
        <rFont val="Tw Cen MT"/>
        <family val="2"/>
      </rPr>
      <t>- KIT DE PORTA DE MADEIRA FRISADA, SEMI-OCA (LEVE OU MÉDIA), PADRÃO MÉDIO, 80X210CM,
ESPESSURA DE 3,5CM, ITENS INCLUSOS: DOBRADIÇAS, MONTAGEM E INSTALAÇÃO DE BATENTE, FECHADURA COM EXECUÇÃO DO FURO - FORNECIMENTO E INSTALAÇÃO</t>
    </r>
  </si>
  <si>
    <t>13,00</t>
  </si>
  <si>
    <t>INSTALAÇÃO DE VIDRO LISO INCOLOR, E = 6 MM, EM ESǪUADRIA DE MADEIRA, FIXADO COM BAGUETE. AF_01/2021</t>
  </si>
  <si>
    <t>3,19</t>
  </si>
  <si>
    <t>TARJETA TIPO LIVRE/OCUPADO PARA PORTA DE BANHEIRO. AF_12/2019</t>
  </si>
  <si>
    <t>20,00</t>
  </si>
  <si>
    <t>BARRA DE APOIO RETA, EM ACO INOX POLIDO, COMPRIMENTO 60CM, FIXADA NA PAREDE - FORNECIMENTO E INSTALAÇÃO. AF_01/2020</t>
  </si>
  <si>
    <t>FNDE 04</t>
  </si>
  <si>
    <t>CHAPA METÁLICA (ALUMÍNIO) 0,90 M X 0,40 M, ESPESSURA 1 MM PARA AS PORTAS</t>
  </si>
  <si>
    <t>13,32</t>
  </si>
  <si>
    <t>FNDE 134</t>
  </si>
  <si>
    <t>PORTA DE ABRIR - PA1 - 100 X 210 CM EM CHAPA DE ALUMÍNIO, TIPO VENEZIANA COM GUARNIÇÃO, FIXAÇÃO COM PARAFUSOS - FORNECIMENTO E INSTALAÇÃO - CONFORME PROJETO DE ESǪUADRIAS</t>
  </si>
  <si>
    <t>4,20</t>
  </si>
  <si>
    <t>FNDE 135</t>
  </si>
  <si>
    <t>PORTA DE ABRIR - PA2 - 90 X 210 CM EM CHAPA DE ALUMÍNIO, TIPO VENEZIANA COM GUARNIÇÃO, FIXAÇÃO COM PARAFUSOS - FORNECIMENTO E INSTALAÇÃO - CONFORME PROJETO DE ESǪUADRIAS</t>
  </si>
  <si>
    <t>3,78</t>
  </si>
  <si>
    <t>FNDE 136</t>
  </si>
  <si>
    <t>PORTA DE ABRIR - PA3 - 90 X 210 CM EM CHAPA DE ALUMÍNIO, TIPO VENEZIANA COM GUARNIÇÃO, FIXAÇÃO COM PARAFUSOS - FORNECIMENTO E INSTALAÇÃO - CONFORME PROJETO DE ESǪUADRIAS</t>
  </si>
  <si>
    <t>9,45</t>
  </si>
  <si>
    <t>FNDE 137</t>
  </si>
  <si>
    <t>PORTA DE ABRIR - PA4 - 80 X 165 CM EM CHAPA DE ALUMÍNIO, TIPO VENEZIANA COM GUARNIÇÃO, FIXAÇÃO COM PARAFUSOS - FORNECIMENTO E INSTALAÇÃO - CONFORME PROJETO DE ESǪUADRIAS</t>
  </si>
  <si>
    <t>15,84</t>
  </si>
  <si>
    <t>FNDE 138</t>
  </si>
  <si>
    <t>PORTA DE ABRIR - PA5 - 70 X 165 CM EM CHAPA DE ALUMÍNIO, TIPO VENEZIANA COM GUARNIÇÃO, FIXAÇÃO COM PARAFUSOS - FORNECIMENTO E INSTALAÇÃO - CONFORME PROJETO DE ESǪUADRIAS</t>
  </si>
  <si>
    <t>9,24</t>
  </si>
  <si>
    <t>FNDE 139</t>
  </si>
  <si>
    <t>PORTA DE ABRIR - PA6 - 170 X 215 + 70 CM EM CHAPA DE ALUMÍNIO COM BANDEIRA E VIDRO - CONFORME PROJETO DE ESǪUADRIAS, INCLUSIVE FERRAGENS E VIDRO MONOLÍTICO</t>
  </si>
  <si>
    <t>82,37</t>
  </si>
  <si>
    <t>FNDE 140</t>
  </si>
  <si>
    <t>PORTA DE CORRER - PA7 - 420 X 215 + 70 CM EM CHAPA DE ALUMÍNIO COM BANDEIRA E VIDRO - CONFORME PROJETO DE ESǪUADRIAS, INCLUSIVE FERRAGENS E VIDRO</t>
  </si>
  <si>
    <t>47,88</t>
  </si>
  <si>
    <t>FNDE 141</t>
  </si>
  <si>
    <t>PORTA DE CORRER - PA8 - 210 X 215 + 70 CM EM CHAPA DE ALUMÍNIO COM BANDEIRA E VIDRO - CONFORME PROJETO DE ESǪUADRIAS, INCLUSIVE FERRAGENS E VIDRO</t>
  </si>
  <si>
    <t>5,99</t>
  </si>
  <si>
    <t>FNDE 142</t>
  </si>
  <si>
    <t>PORTA DE ABRIR - PA9 - 120 X 210 + 65 CM EM CHAPA DE ALUMÍNIO COM BANDEIRA E VENEZIANA - CONFORME PROJETO DE ESǪUADRIAS, INCLUSIVE FERRAGENS</t>
  </si>
  <si>
    <t>3,30</t>
  </si>
  <si>
    <t>FNDE 143</t>
  </si>
  <si>
    <t>PORTA DE CORRER - PA10 - 175 X 230 CM EM CHAPA DE ALUMÍNIO COM VENEZIANA - CONFORME PROJETO DE ESǪUADRIAS, INCLUSIVE FERRAGENS</t>
  </si>
  <si>
    <t>4,03</t>
  </si>
  <si>
    <t>FNDE 144</t>
  </si>
  <si>
    <t>PORTA DE CORRER - PA11- 230 X 240 CM EM CHAPA DE ALUMÍNIO COM VENEZIANA - CONFORME PROJETO DE ESǪUADRIAS, INCLUSIVE FERRAGENS</t>
  </si>
  <si>
    <t>4,08</t>
  </si>
  <si>
    <t>FNDE 145</t>
  </si>
  <si>
    <t>JANELA DE ALUMÍNIO - JA-1 - 210 X 130 CM COMPLETA, CONFORME PROJETO DE ESǪUADRIAS - GUILHOTINA - INCLUSO VIDRO</t>
  </si>
  <si>
    <t>5,46</t>
  </si>
  <si>
    <t>FNDE 146</t>
  </si>
  <si>
    <r>
      <rPr>
        <sz val="11"/>
        <rFont val="Tw Cen MT"/>
        <family val="2"/>
      </rPr>
      <t>JANELA DE ALUMÍNIO - JA-2 - 150 X 140 CM COMPLETA, CONFORME PROJETO DE ESǪUADRIAS -
CORRER - INCLUSO VIDRO</t>
    </r>
  </si>
  <si>
    <t>6,30</t>
  </si>
  <si>
    <t>FNDE 147</t>
  </si>
  <si>
    <r>
      <rPr>
        <sz val="11"/>
        <rFont val="Tw Cen MT"/>
        <family val="2"/>
      </rPr>
      <t>JANELA DE ALUMÍNIO - JA-3 - 280 X 205 CM COMPLETA, CONFORME PROJETO DE ESǪUADRIAS -
CORRER COM BANDEIRA - INCLUSO VIDRO</t>
    </r>
  </si>
  <si>
    <t>5,74</t>
  </si>
  <si>
    <t>FNDE 148</t>
  </si>
  <si>
    <r>
      <rPr>
        <sz val="11"/>
        <rFont val="Tw Cen MT"/>
        <family val="2"/>
      </rPr>
      <t>JANELA DE ALUMÍNIO - JA-4 - 280 X 185 CM COMPLETA, CONFORME PROJETO DE ESǪUADRIAS -
CORRER COM BANDEIRA - INCLUSO VIDRO MONILÍTICO</t>
    </r>
  </si>
  <si>
    <t>20,72</t>
  </si>
  <si>
    <t>FNDE 149</t>
  </si>
  <si>
    <t>JANELA DE ALUMÍNIO - JA-5 - 350 X 185 CM COMPLETA, CONFORME PROJETO DE ESǪUADRIAS - CORRER COM BANDEIRA - INCLUSO VIDRO</t>
  </si>
  <si>
    <t>19,43</t>
  </si>
  <si>
    <t>FNDE 151</t>
  </si>
  <si>
    <r>
      <rPr>
        <sz val="11"/>
        <rFont val="Tw Cen MT"/>
        <family val="2"/>
      </rPr>
      <t>JANELA DE ALUMÍNIO - JA-6, 350 X 120 CM COMPLETA, CONFORME PROJETO DE ESǪUADRIAS - FIXA -
INCLUSO VIDRO</t>
    </r>
  </si>
  <si>
    <t>FNDE 152</t>
  </si>
  <si>
    <r>
      <rPr>
        <sz val="11"/>
        <rFont val="Tw Cen MT"/>
        <family val="2"/>
      </rPr>
      <t>JANELA DE ALUMÍNIO - JA-7 - 280 X 230 CM COMPLETA, CONFORME PROJETO DE ESǪUADRIAS - FIXA
COM BANDEIRA - INCLUSO VIDRO</t>
    </r>
  </si>
  <si>
    <t>19,32</t>
  </si>
  <si>
    <t>FNDE 153</t>
  </si>
  <si>
    <r>
      <rPr>
        <sz val="11"/>
        <rFont val="Tw Cen MT"/>
        <family val="2"/>
      </rPr>
      <t>JANELA DE ALUMÍNIO - JA-8, 700 X 230 CM COMPLETA, CONFORME PROJETO DE ESǪUADRIAS - FIXA
COM BANDEIRA - INCLUSO VIDRO</t>
    </r>
  </si>
  <si>
    <t>20,30</t>
  </si>
  <si>
    <t>FNDE 154</t>
  </si>
  <si>
    <r>
      <rPr>
        <sz val="11"/>
        <rFont val="Tw Cen MT"/>
        <family val="2"/>
      </rPr>
      <t>JANELA DE ALUMÍNIO - JA-9 - 85 X 210 CM COMPLETA, CONFORME PROJETO DE ESǪUADRIAS MAXIM-AR -
INCLUSO VIDRO</t>
    </r>
  </si>
  <si>
    <t>117,81</t>
  </si>
  <si>
    <t>FNDE 155</t>
  </si>
  <si>
    <r>
      <rPr>
        <sz val="11"/>
        <rFont val="Tw Cen MT"/>
        <family val="2"/>
      </rPr>
      <t>JANELA DE ALUMÍNIO - JA-10 - 150 X 60 CM COMPLETA, CONFORME PROJETO DE ESǪUADRIAS - MAXIM-
AR - INCLUSO VIDRO</t>
    </r>
  </si>
  <si>
    <t>16,20</t>
  </si>
  <si>
    <t>FNDE 156</t>
  </si>
  <si>
    <t>JANELA DE ALUMÍNIO - JA-11 - 150 X 80 CM COMPLETA, CONFORME PROJETO DE ESǪUADRIAS - MAXIM- AR - INCLUSO VIDRO</t>
  </si>
  <si>
    <t>FNDE 157</t>
  </si>
  <si>
    <t>JANELA DE ALUMÍNIO - JA-12 - 280 X 80 CM COMPLETA, CONFORME PROJETO DE ESǪUADRIAS - MAXIM- AR - INCLUSO VIDRO</t>
  </si>
  <si>
    <t>44,80</t>
  </si>
  <si>
    <t>FNDE 158</t>
  </si>
  <si>
    <t>ANELA DE ALUMÍNIO - JA-13 - 280 X 60 CM COMPLETA, CONFORME PROJETO DE ESǪUADRIAS - MAXIM- AR - INCLUSO VIDRO</t>
  </si>
  <si>
    <t>3,36</t>
  </si>
  <si>
    <t>FNDE 159</t>
  </si>
  <si>
    <r>
      <rPr>
        <sz val="11"/>
        <rFont val="Tw Cen MT"/>
        <family val="2"/>
      </rPr>
      <t>JANELA DE ALUMÍNIO - JA-14 - 280 X 185 CM COMPLETA, CONFORME PROJETO DE ESǪUADRIAS - MAXIM-
AR - INCLUSO VIDRO MONOLÍTICO</t>
    </r>
  </si>
  <si>
    <t>15,54</t>
  </si>
  <si>
    <t>FNDE 160</t>
  </si>
  <si>
    <t>JANELA DE ALUMÍNIO - JA-15 - 350 X 80 CM COMPLETA, CONFORME PROJETO DE ESǪUADRIAS - MAXIM- AR -INCLUSO VIDRO</t>
  </si>
  <si>
    <t>36,40</t>
  </si>
  <si>
    <t>FNDE 05</t>
  </si>
  <si>
    <t>TELA TIPO MOSǪUITEIRO - FIXADA NA ESǪUADRIA - CONFORME PROJETO DE ESǪUADRIAS</t>
  </si>
  <si>
    <t>2,73</t>
  </si>
  <si>
    <t>FNDE 12</t>
  </si>
  <si>
    <t>ESPELHO CRISTAL, ESPESSURA 4MM, COM PARAFUSOS DE FIXAÇÃO, SEM MOLDURA</t>
  </si>
  <si>
    <t>22,00</t>
  </si>
  <si>
    <t>FNDE 100</t>
  </si>
  <si>
    <t>P01 PORTÃO METÁLICO DE ABRIR, 3,50 X 2,20 M, COM CHAPA METÁLICA CARBONO PERFURADA, INCLUSO PINTURA, CONFORME PROJETO DE ESǪUADRIAS</t>
  </si>
  <si>
    <t>7,70</t>
  </si>
  <si>
    <t>FNDE 102</t>
  </si>
  <si>
    <t>P02 - PORTÃO METÁLICO TIPO GRADIL 3,40 X 2,38 M , MALHA 5 X 20CM - FIO 5,00MM, REVESTIDOS EM POLIESTER POR PROCESSO DE PINTURA ELETROSTÁTICA (GRADIL), NA COR BRANCA - FORNECIMENTO E INSTALAÇÃO</t>
  </si>
  <si>
    <t>8,09</t>
  </si>
  <si>
    <t>FNDE 101</t>
  </si>
  <si>
    <t>P03 - PORTÃO METÁLICO DE ABRIR, 1,80 X 1,80 M, COM CHAPA METÁLICA CARBONO PERFURADA, INCLUSO PINTURA, CONFORME PROJETO DE ESǪUADRIAS</t>
  </si>
  <si>
    <t>3,24</t>
  </si>
  <si>
    <t>FNDE 103</t>
  </si>
  <si>
    <t>P04 - PORTÃO METÁLICO NYLOFOR 0,90 X 2,03 M , MALHA 5 X 20CM - FIO 5,00MM, REVESTIDOS EM POLIESTER POR PROCESSO DE PINTURA ELETROSTÁTICA (GRADIL), NA COR BRANCA - FORNECIMENTO E INSTALAÇÃO</t>
  </si>
  <si>
    <t>1,83</t>
  </si>
  <si>
    <t>FNDE 105</t>
  </si>
  <si>
    <r>
      <rPr>
        <sz val="11"/>
        <rFont val="Tw Cen MT"/>
        <family val="2"/>
      </rPr>
      <t>P04 - PORTÃO METÁLICO NYLOFOR 0,90 X 2,03 M , MALHA 5 X 20CM - FIO 5,00MM, REVESTIDOS EM
POLIESTER POR PROCESSO DE PINTURA ELETROSTÁTICA (GRADIL), NA COR BRANCA - FORNECIMENTO E INSTALAÇÃO</t>
    </r>
  </si>
  <si>
    <t>34,68</t>
  </si>
  <si>
    <t>FNDE 104</t>
  </si>
  <si>
    <t>GRADIL METÁLICO E TELA DE AÇO GALVANIZADO FIO 12 BWG, MALHA 2" - JARDIM VERTICAL</t>
  </si>
  <si>
    <t>155,43</t>
  </si>
  <si>
    <t>FNDE 61</t>
  </si>
  <si>
    <t>FECHAMENTO COM CHAPA METÁLICA PERFURADA, INCLUSO PINTURA, CONFORME PROJETO</t>
  </si>
  <si>
    <t>246,23</t>
  </si>
  <si>
    <t>SISTEMAS DE COBERTURA</t>
  </si>
  <si>
    <t>FNDE 20</t>
  </si>
  <si>
    <r>
      <rPr>
        <sz val="11"/>
        <rFont val="Tw Cen MT"/>
        <family val="2"/>
      </rPr>
      <t>TELHA TERMOISOLANTE REVESTIDA EM ACO GALVALUME, FACE SUPERIOR TRAPEZOIDAL E FACE
INFERIOR PLANA (NAO INCLUI ACESSORIOS DE FIXACAO), REVEST COM ESPESSURA DE 0,50 MM, COM PRE-PINTURA DE COR BRANCA NAS DUAS FACES, NUCLEO EM POLIIOCIANURATO (PIR) COM</t>
    </r>
  </si>
  <si>
    <t>2.471,29</t>
  </si>
  <si>
    <t>FNDE 64</t>
  </si>
  <si>
    <t>CHAPA POLICARBONATO ALVEOLAR CRISTAL ESP.= 6mm</t>
  </si>
  <si>
    <t>10,42</t>
  </si>
  <si>
    <t>FNDE 161</t>
  </si>
  <si>
    <t>CALHA EM CHAPA DE AÇO GALVANIZADO (30x15 cm)</t>
  </si>
  <si>
    <t>158,28</t>
  </si>
  <si>
    <t>FNDE 162</t>
  </si>
  <si>
    <t>CALHA EM CHAPA DE AÇO GALVANIZADO (35x15cm)</t>
  </si>
  <si>
    <t>64,60</t>
  </si>
  <si>
    <t>FNDE 163</t>
  </si>
  <si>
    <t>CALHA EM CHAPA DE AÇO GALVANIZADO (35x20cm)</t>
  </si>
  <si>
    <t>78,80</t>
  </si>
  <si>
    <t>FNDE 164</t>
  </si>
  <si>
    <t>CALHA EM CHAPA DE AÇO GALVANIZADO (42,5x15cm)</t>
  </si>
  <si>
    <t>20,60</t>
  </si>
  <si>
    <t>FNDE 165</t>
  </si>
  <si>
    <t>CALHA EM CHAPA DE AÇO GALVANIZADO (45x15cm)</t>
  </si>
  <si>
    <t>320,83</t>
  </si>
  <si>
    <t>FNDE 166</t>
  </si>
  <si>
    <t>CALHA EM CHAPA DE AÇO GALVANIZADO (40x20cm)</t>
  </si>
  <si>
    <t>113,12</t>
  </si>
  <si>
    <t>FNDE 65</t>
  </si>
  <si>
    <t>CUMEEIRA NORMAL PARA TELHA TRAPEZOIDAL DE AÇO, E = 0,5 MM, INCLUSO ACESSÓRIOS DE FIXAÇÃO E IÇAMENTO</t>
  </si>
  <si>
    <t>242,00</t>
  </si>
  <si>
    <t>FNDE 167</t>
  </si>
  <si>
    <t>PINGADEIRA EM CHAPA DE AÇO GALVANIZADO</t>
  </si>
  <si>
    <t>361,06</t>
  </si>
  <si>
    <t>FNDE 168</t>
  </si>
  <si>
    <t>RUFO-PINGADEIRA EM CHAPA DE AÇO GALVANIZADO</t>
  </si>
  <si>
    <t>606,92</t>
  </si>
  <si>
    <t>FNDE 169</t>
  </si>
  <si>
    <t>RUFO EM CHAPA DE AÇO GALVANIZADO</t>
  </si>
  <si>
    <t>238,76</t>
  </si>
  <si>
    <t>FNDE 170</t>
  </si>
  <si>
    <r>
      <rPr>
        <sz val="11"/>
        <rFont val="Tw Cen MT"/>
        <family val="2"/>
      </rPr>
      <t>CONTRA-RUFO LATERAL ACABAMENTO CALHA EM CHAPA METÁLICA DOBRADA, DESENVOLVIMENTO 39
CM</t>
    </r>
  </si>
  <si>
    <t>287,26</t>
  </si>
  <si>
    <t>724,81</t>
  </si>
  <si>
    <t>32,30</t>
  </si>
  <si>
    <t>FNDE 171</t>
  </si>
  <si>
    <t>TELHAMENTO COM TELHA DE AÇO/ALUMÍNIO E = 0,5 MM, TELHA METÁLICA PERFURADA PARA FECHAMENTO, INCLUSO IÇAMENTO</t>
  </si>
  <si>
    <t>632,70</t>
  </si>
  <si>
    <t>IMPERMEABILIZAÇÃO</t>
  </si>
  <si>
    <t>FNDE 172</t>
  </si>
  <si>
    <t>IMPERMEABILIZAÇÃO DE VIGA BALDRAME COM EMULSÃO ASFÁLTICA, 2 DEMÃOS</t>
  </si>
  <si>
    <t>1.613,32</t>
  </si>
  <si>
    <t>FNDE 173</t>
  </si>
  <si>
    <t>IMPERMEABILIZAÇÃO DA LAJE COM EMULSÃO ASFÁLTICA, 2 DEMÃOS</t>
  </si>
  <si>
    <t>192,74</t>
  </si>
  <si>
    <t>FNDE 174</t>
  </si>
  <si>
    <t>IMPERMEABILIZAÇÃO DE PISO COM EMULSÃO ASFÁLTICA, 2 DEMÃO</t>
  </si>
  <si>
    <t>280,02</t>
  </si>
  <si>
    <t>FNDE 175</t>
  </si>
  <si>
    <t>IMPERMEABILIZAÇÃO DA PAREDE COM EMULSÃO ASFÁLTICA, 2 DEMÃOS</t>
  </si>
  <si>
    <t>42,55</t>
  </si>
  <si>
    <t>CONTRAPISO EM ARGAMASSA TRAÇO 1:4 (CIMENTO E AREIA), PREPARO MECÂNICO COM BETONEIRA 400 L, APLICADO EM ÁREAS MOLHADAS SOBRE IMPERMEABILIZAÇÃO, ACABAMENTO NÃO REFORÇADO, ESPESSURA 3CM. AF_07/2021</t>
  </si>
  <si>
    <t>PROTEÇÃO MECÂNICA DE SUPERFICIE HORIZONTAL COM ARGAMASSA DE CIMENTO E AREIA, TRAÇO 1:3, E=3CM. AF_09/2023</t>
  </si>
  <si>
    <t>REVESTIMENTOS INTERNO E EXTERNO</t>
  </si>
  <si>
    <t>FNDE 176</t>
  </si>
  <si>
    <t>CHAPISCO APLICADO EM ALVENARIAS E ESTRUTURAS DE CONCRETO EXTERNAS, COM COLHER DE PEDREIRO. ARGAMASSA TRAÇO 1:3 COM PREPARO EM BETONEIRA 400L. - EXTERNO</t>
  </si>
  <si>
    <t>3.748,63</t>
  </si>
  <si>
    <t>FNDE 177</t>
  </si>
  <si>
    <t>CHAPISCO APLICADO EM ALVENARIAS E ESTRUTURAS DE CONCRETO EXTERNAS, COM COLHER DE PEDREIRO. ARGAMASSA TRAÇO 1:3 COM PREPARO EM BETONEIRA 400L. - INTERNO</t>
  </si>
  <si>
    <t>2.778,01</t>
  </si>
  <si>
    <t>FNDE 178</t>
  </si>
  <si>
    <t>EMBOÇO OU MASSA ÚNICA EM ARGAMASSA TRAÇO 1:2:8, PREPARO MECÂNICO COM BETONEIRA 400 L, APLICADA MANUALMENTE EM PANOS CEGOS - REVESTIMENTO INTERNO (SEM PRESENÇA DE VÃOS), ESPESSURA DE 25 MM</t>
  </si>
  <si>
    <t>2.512,64</t>
  </si>
  <si>
    <t>FNDE 179</t>
  </si>
  <si>
    <r>
      <rPr>
        <sz val="11"/>
        <rFont val="Tw Cen MT"/>
        <family val="2"/>
      </rPr>
      <t>EMBOÇO OU MASSA ÚNICA EM ARGAMASSA TRAÇO 1:2:8, PREPARO MECÂNICO COM BETONEIRA 400
L, APLICADA MANUALMENTE EM PANOS CEGOS - REVESTIMENTO EXTERNO (SEM PRESENÇA DE VÃOS), ESPESSURA DE 25 MM</t>
    </r>
  </si>
  <si>
    <t>729,51</t>
  </si>
  <si>
    <t>REVESTIMENTO CERÂMICO PARA PAREDES INTERNAS COM PLACAS TIPO ESMALTADA DE DIMENSÕES 33X45 CM APLICADAS NA ALTURA INTEIRA DAS PAREDES. AF_02/2023_PE</t>
  </si>
  <si>
    <t>523,92</t>
  </si>
  <si>
    <t>FNDE 180</t>
  </si>
  <si>
    <t>REVESTIMENTO CERÂMICO PARA PAREDES COM PLACAS TIPO ESMALTADA EXTRA DE DIMENSÕES 10X10 CM, COR CINZA CLAROAPLICADAS NA ALTURA INTEIRA DAS PAREDES</t>
  </si>
  <si>
    <t>141,12</t>
  </si>
  <si>
    <t>FNDE 181</t>
  </si>
  <si>
    <t>REVESTIMENTO CERÂMICO PARA PAREDES COM PLACAS TIPO ESMALTADA EXTRA DE DIMENSÕES 10X10 CM, COR LARANJA APLICADAS NA ALTURA INTEIRA DAS PAREDES</t>
  </si>
  <si>
    <t>64,48</t>
  </si>
  <si>
    <t>FNDE 245</t>
  </si>
  <si>
    <t>RODA MEIO EM MADEIRA, ALTURA 7CM, FIXADO COM COLA</t>
  </si>
  <si>
    <t>279,08</t>
  </si>
  <si>
    <t>FORRO EM DRYWALL, PARA AMBIENTES COMERCIAIS, INCLUSIVE ESTRUTURA BIRECIONAL DE FIXAÇÃO. AF_08/2023_PS</t>
  </si>
  <si>
    <t>514,05</t>
  </si>
  <si>
    <t>FNDE 18</t>
  </si>
  <si>
    <t>1.282,51</t>
  </si>
  <si>
    <t>FNDE 66</t>
  </si>
  <si>
    <t>FORRO DE TELA ONDULADA EM ARAME GALVANIZADO - COR NATURAL</t>
  </si>
  <si>
    <t>254,88</t>
  </si>
  <si>
    <t>CHAPISCO APLICADO EM ALVENARIAS E ESTRUTURAS DE CONCRETO INTERNAS, COM COLHER DE PEDREIRO. ARGAMASSA TRAÇO 1:3 COM PREPARO EM BETONEIRA 400L. AF_10/2022</t>
  </si>
  <si>
    <t>1.576,07</t>
  </si>
  <si>
    <t>EMBOÇO OU MASSA ÚNICA EM ARGAMASSA TRAÇO 1:2:8, PREPARO MECÂNICO COM BETONEIRA 400 L, APLICADA MANUALMENTE EM PANOS CEGOS DE FACHADA (SEM PRESENÇA DE VÃOS), ESPESSURA DE 25 MM. AF_08/2022</t>
  </si>
  <si>
    <t>SISTEMAS DE PISOS</t>
  </si>
  <si>
    <t>FNDE 182</t>
  </si>
  <si>
    <t>CONTRAPISO DE CONCRETO NÃO-ESTRUTURAL, ESPESSURA 3 CM E PREPARO MECÂNICO</t>
  </si>
  <si>
    <t>2.740,76</t>
  </si>
  <si>
    <t>PISO EM GRANILITE, MARMORITE OU GRANITINA EM AMBIENTES INTERNOS, COM ESPESSURA DE 8 MM, INCLUSO MISTURA EM BETONEIRA, COLOCAÇÃO DAS JUNTAS, APLICAÇÃO DO PISO, 4 POLIMENTOS COM POLITRIZ, ESTUCAMENTO, SELADOR E CERA. AF_06/2022</t>
  </si>
  <si>
    <t>345,56</t>
  </si>
  <si>
    <t>FNDE 184</t>
  </si>
  <si>
    <t>53,28</t>
  </si>
  <si>
    <t>FNDE 185</t>
  </si>
  <si>
    <t>RODAPÉ EM GRANITINA, ALTURA 10CM</t>
  </si>
  <si>
    <t>705,52</t>
  </si>
  <si>
    <t>SOLEIRA EM GRANITO, LARGURA 15 CM, ESPESSURA 2,0 CM. AF_09/2020</t>
  </si>
  <si>
    <t>10,87</t>
  </si>
  <si>
    <t>FNDE 186</t>
  </si>
  <si>
    <t>SOLEIRA EM GRANITO, LARGURA 20 CM, ESPESSURA 2,0 CM</t>
  </si>
  <si>
    <t>81,64</t>
  </si>
  <si>
    <t>PISO CIMENTADO, TRAÇO 1:3 (CIMENTO E AREIA), ACABAMENTO RÚSTICO, ESPESSURA 3,0 CM, PREPARO MECÂNICO DA ARGAMASSA. AF_09/2020</t>
  </si>
  <si>
    <t>704,24</t>
  </si>
  <si>
    <t>PISO CIMENTADO, TRAÇO 1:3 (CIMENTO E AREIA), ACABAMENTO LISO, ESPESSURA 3,0 CM, PREPARO MECÂNICO DA ARGAMASSA. AF_09/2020</t>
  </si>
  <si>
    <t>157,83</t>
  </si>
  <si>
    <t>EXECUÇÃO DE PASSEIO EM PISO INTERTRAVADO, COM BLOCO RETANGULAR COR NATURAL DE 20 X 10 CM, ESPESSURA 6 CM. AF_10/2022</t>
  </si>
  <si>
    <t>109,25</t>
  </si>
  <si>
    <t>EXECUÇÃO DE PAVIMENTO EM PISO INTERTRAVADO, COM BLOCO PISOGRAMA DE 35 X 15 CM, ESPESSURA 6 CM. AF_10/2022</t>
  </si>
  <si>
    <t>150,79</t>
  </si>
  <si>
    <t>FNDE 189</t>
  </si>
  <si>
    <t>PISO PODOTÁTIL DIRECIONAL, COR VERMELHA, DE CONCRETO, ASSENTADO SOBRE ARGAMASSA</t>
  </si>
  <si>
    <t>31,81</t>
  </si>
  <si>
    <t>FNDE 190</t>
  </si>
  <si>
    <t>PISO PODOTÁTIL DE ALERTA, COR VERMELHA, DE CONCRETO, ASSENTADO SOBRE ARGAMASSA</t>
  </si>
  <si>
    <t>8,56</t>
  </si>
  <si>
    <t>FNDE 191</t>
  </si>
  <si>
    <t>PISO PODOTÁTIL DE ALERTA, COR AMARELA, DE CONCRETO, ASSENTADO SOBRE ARGAMASSA</t>
  </si>
  <si>
    <t>27,00</t>
  </si>
  <si>
    <t>FNDE 10</t>
  </si>
  <si>
    <t>COLCHÃO DRENANTE DE AREIA H= 30 CM</t>
  </si>
  <si>
    <t>39,24</t>
  </si>
  <si>
    <t>PLANTIO DE GRAMA BATATAIS EM PLACAS. AF_07/2024</t>
  </si>
  <si>
    <t>1.717,06</t>
  </si>
  <si>
    <t>170,48</t>
  </si>
  <si>
    <t>PINTURAS E ACABAMENTOS</t>
  </si>
  <si>
    <t>FNDE 192</t>
  </si>
  <si>
    <t>EMASSAMENTO COM MASSA CORRIDA PVA, APLICAÇÃO EM TETO, UMA DEMÃO, LIXAMENTO MANUAL</t>
  </si>
  <si>
    <t>EMASSAMENTO COM MASSA LÁTEX, APLICAÇÃO EM PAREDE, DUAS DEMÃOS, LIXAMENTO MANUAL. AF_04/2023</t>
  </si>
  <si>
    <t>1.427,77</t>
  </si>
  <si>
    <t>FNDE 193</t>
  </si>
  <si>
    <t>EMASSAMENTO DE PAREDES COM MASSA ACRÍLICA, DUAS DEMÃOS, ÁREAS MOLHADAS</t>
  </si>
  <si>
    <t>103,22</t>
  </si>
  <si>
    <t>FNDE 194</t>
  </si>
  <si>
    <t>PINTURA LÁTEX PVA, APLICAÇÃO MANUAL EM PAREDES, DUAS DEMÃOS, COR BRANCO GELO</t>
  </si>
  <si>
    <t>1.679,29</t>
  </si>
  <si>
    <t>FNDE 195</t>
  </si>
  <si>
    <t>PINTURA LÁTEX PVA, APLICAÇÃO MANUAL EM PAREDES, DUAS DEMÃOS, COR BRANCO NEVE - PLACA CIMENTÍCIA/PLATIBAND</t>
  </si>
  <si>
    <t>PINTURA LÁTEX ACRÍLICA PREMIUM, APLICAÇÃO MANUAL EM TETO, DUAS DEMÃOS. AF_04/2023</t>
  </si>
  <si>
    <t>FNDE 196</t>
  </si>
  <si>
    <t>PINTURA LÁTEX ACRÍLICA, SOBRE REBOCO LISO, COR CINZA CLARO, APLICAÇÃO MANUAL EM PAREDES, DUAS DEMÃOS</t>
  </si>
  <si>
    <t>281,45</t>
  </si>
  <si>
    <t>FNDE 197</t>
  </si>
  <si>
    <t>PINTURA LÁTEX ACRÍLICA, SOBRE REBOCO LISO, COR LARANJA, APLICAÇÃO MANUAL EM PAREDES, DUAS DEMÃOS</t>
  </si>
  <si>
    <t>24,37</t>
  </si>
  <si>
    <t>FNDE 198</t>
  </si>
  <si>
    <t>PINTURA LÁTEX ACRÍLICA, SOBRE MASSA ACRÍLICA, COR BRANCO GELO, AREAS MOLHADA</t>
  </si>
  <si>
    <t>138,78</t>
  </si>
  <si>
    <t>FNDE 200</t>
  </si>
  <si>
    <t>PINTURA EM ESMALTE SINTÉTICO EM ESǪUADRIAS DE MADEIRA, 2 DEMÃOS</t>
  </si>
  <si>
    <t>209,79</t>
  </si>
  <si>
    <t>FNDE 201</t>
  </si>
  <si>
    <t>PINTURA EM ESMALTE SINTÉTICO EM RODAMEIO DE MADEIRA, 2 DEMÃOS - COR BRANC</t>
  </si>
  <si>
    <t>41,86</t>
  </si>
  <si>
    <t>FNDE 199</t>
  </si>
  <si>
    <t>PINTURA LÁTEX ACRÍLICA SOBRE PAREDES EXTERNAS, COR LARANJA, APLICAÇÃO MANUAL EM PAREDES, DUAS DEMÃOS</t>
  </si>
  <si>
    <t>388,75</t>
  </si>
  <si>
    <t>FNDE 202</t>
  </si>
  <si>
    <t>TEXTURA ACRÍLICA, COR BRANCA, APLICAÇÃO MANUAL EM PAREDE EXTERNA, UMA DEMÃO</t>
  </si>
  <si>
    <t>645,14</t>
  </si>
  <si>
    <t>FNDE 203</t>
  </si>
  <si>
    <t>TEXTURA ACRÍLICA, COR CINZA CLARO, APLICAÇÃO MANUAL EM PAREDE EXTERNA, UMA DEMÃO</t>
  </si>
  <si>
    <t>2.030,96</t>
  </si>
  <si>
    <t>FNDE 204</t>
  </si>
  <si>
    <t>TEXTURA ACRÍLICA, COR CINZA ESCURO, APLICAÇÃO MANUAL EM PAREDE EXTERNA, UMA DEMÃO</t>
  </si>
  <si>
    <t>608,38</t>
  </si>
  <si>
    <t>1.478,80</t>
  </si>
  <si>
    <t>97,27</t>
  </si>
  <si>
    <t>6.104,66</t>
  </si>
  <si>
    <t>PINTURA DE PISO COM TINTA EPÓXI, APLICAÇÃO MANUAL, 2 DEMÃOS, INCLUSO PRIMER EPÓXI. AF_05/2021</t>
  </si>
  <si>
    <t>INSTALAÇÃO HIDRÁULICA</t>
  </si>
  <si>
    <t>222,10</t>
  </si>
  <si>
    <t>165,10</t>
  </si>
  <si>
    <t>140,80</t>
  </si>
  <si>
    <t>TUBO, PVC, SOLDÁVEL, DE 75MM, INSTALADO EM PRUMADA DE ÁGUA - FORNECIMENTO E INSTALAÇÃO. AF_06/2022</t>
  </si>
  <si>
    <t>64,90</t>
  </si>
  <si>
    <t>ADAPTADOR CURTO COM BOLSA E ROSCA PARA REGISTRO, PVC, SOLDÁVEL, DN 25MM X 3/4 , INSTALADO EM RAMAL DE DISTRIBUIÇÃO DE ÁGUA - FORNECIMENTO E INSTALAÇÃO. AF_06/2022</t>
  </si>
  <si>
    <t>58,00</t>
  </si>
  <si>
    <t>ADAPTADOR CURTO COM BOLSA E ROSCA PARA REGISTRO, PVC, SOLDÁVEL, DN 32MM X 1 , INSTALADO EM PRUMADA DE ÁGUA - FORNECIMENTO E INSTALAÇÃO. AF_06/2022</t>
  </si>
  <si>
    <t>ADAPTADOR CURTO COM BOLSA E ROSCA PARA REGISTRO, PVC, SOLDÁVEL, DN 50MM X 1.1/2", INSTALADO EM RAMAL DE DISTRIBUIÇÃO DE ÁGUA - FORNECIMENTO E INSTALAÇÃO. AF_06/2022</t>
  </si>
  <si>
    <t>48,00</t>
  </si>
  <si>
    <t>ADAPTADOR CURTO COM BOLSA E ROSCA PARA REGISTRO, PVC, SOLDÁVEL, DN 50MM X 1.1/4", INSTALADO EM RAMAL DE DISTRIBUIÇÃO DE ÁGUA - FORNECIMENTO E INSTALAÇÃO. AF_06/2022</t>
  </si>
  <si>
    <t>ADAPTADOR CURTO COM BOLSA E ROSCA PARA REGISTRO, PVC, SOLDÁVEL, DN 60MM X 2 , INSTALADO EM PRUMADA DE ÁGUA - FORNECIMENTO E INSTALAÇÃO. AF_06/2022</t>
  </si>
  <si>
    <t>ADAPTADOR CURTO COM BOLSA E ROSCA PARA REGISTRO, PVC, SOLDÁVEL, DN 75MM X 2.1/2", INSTALADO EM PRUMADA DE ÁGUA - FORNECIMENTO E INSTALAÇÃO. AF_12/2014</t>
  </si>
  <si>
    <t>2,00</t>
  </si>
  <si>
    <t>BUCHA DE REDUÇÃO, CURTA, PVC, SOLDÁVEL, DN 32 X 25 MM, INSTALADO EM RAMAL DE DISTRIBUIÇÃO DE ÁGUA - FORNECIMENTO E INSTALAÇÃO. AF_06/2022</t>
  </si>
  <si>
    <t>BUCHA DE REDUÇÃO, CURTA, PVC, SOLDÁVEL, DN 60 X 50 MM, INSTALADO EM PRUMADA DE ÁGUA - FORNECIMENTO E INSTALAÇÃO. AF_06/2022</t>
  </si>
  <si>
    <t>FNDE 205</t>
  </si>
  <si>
    <t>BUCHA DE REDUÇÃO, CURTA, PVC, SOLDÁVEL, DN 75 X 60 MM, INSTALADO EM PRUMADA DE ÁGUA - FORNECIMENTO E INSTALAÇÃO</t>
  </si>
  <si>
    <t>BUCHA DE REDUÇÃO, LONGA, PVC, SOLDÁVEL, DN 50 X 25 MM, INSTALADO EM RAMAL DE DISTRIBUIÇÃO DE ÁGUA - FORNECIMENTO E INSTALAÇÃO. AF_06/2022</t>
  </si>
  <si>
    <t>14,00</t>
  </si>
  <si>
    <t>FNDE 206</t>
  </si>
  <si>
    <t>BUCHA DE REDUÇÃO, LONGA, PVC, SOLDÁVEL, DN 50 X 32 MM, INSTALADO EM RAMAL DE DISTRIBUIÇÃO DE ÁGUA - FORNECIMENTO E INSTALAÇÃO</t>
  </si>
  <si>
    <t>BUCHA DE REDUÇÃO, LONGA, PVC, SOLDÁVEL, DN 60 X 25 MM, INSTALADO EM PRUMADA DE ÁGUA - FORNECIMENTO E INSTALAÇÃO. AF_06/2022</t>
  </si>
  <si>
    <t>12,00</t>
  </si>
  <si>
    <t>BUCHA DE REDUÇÃO, LONGA, PVC, SOLDÁVEL, DN 60 X 32 MM, INSTALADO EM PRUMADA DE ÁGUA - FORNECIMENTO E INSTALAÇÃO. AF_06/2022</t>
  </si>
  <si>
    <t>5,00</t>
  </si>
  <si>
    <t>LUVA DE REDUÇÃO, PVC, SOLDÁVEL, DN 32MM X 25MM, INSTALADO EM RAMAL OU SUB-RAMAL DE ÁGUA - FORNECIMENTO E INSTALAÇÃO. AF_06/2022</t>
  </si>
  <si>
    <t>LUVA, PVC, SOLDÁVEL, DN 32MM, INSTALADO EM PRUMADA DE ÁGUA - FORNECIMENTO E INSTALAÇÃO. AF_06/2022</t>
  </si>
  <si>
    <t>LUVA, PVC, SOLDÁVEL, DN 60MM, INSTALADO EM PRUMADA DE ÁGUA - FORNECIMENTO E INSTALAÇÃO. AF_06/2022</t>
  </si>
  <si>
    <t>JOELHO 90 GRAUS, PVC, SOLDÁVEL, DN 25MM, INSTALADO EM RAMAL OU SUB-RAMAL DE ÁGUA - FORNECIMENTO E INSTALAÇÃO. AF_06/2022</t>
  </si>
  <si>
    <t>134,00</t>
  </si>
  <si>
    <t>JOELHO 90 GRAUS, PVC, SOLDÁVEL, DN 32MM, INSTALADO EM RAMAL OU SUB-RAMAL DE ÁGUA - FORNECIMENTO E INSTALAÇÃO. AF_06/2022</t>
  </si>
  <si>
    <t>129,00</t>
  </si>
  <si>
    <t>80,00</t>
  </si>
  <si>
    <t>29,00</t>
  </si>
  <si>
    <t>JOELHO 90 GRAUS, PVC, SOLDÁVEL, DN 75MM, INSTALADO EM PRUMADA DE ÁGUA - FORNECIMENTO E INSTALAÇÃO. AF_06/2022</t>
  </si>
  <si>
    <t>9,00</t>
  </si>
  <si>
    <t>25,00</t>
  </si>
  <si>
    <t>63,00</t>
  </si>
  <si>
    <t>TE, PVC, SOLDÁVEL, DN 25MM, INSTALADO EM RAMAL DE DISTRIBUIÇÃO DE ÁGUA - FORNECIMENTO E INSTALAÇÃO. AF_06/2022</t>
  </si>
  <si>
    <t>37,00</t>
  </si>
  <si>
    <t>TE, PVC, SOLDÁVEL, DN 32MM, INSTALADO EM RAMAL DE DISTRIBUIÇÃO DE ÁGUA - FORNECIMENTO E INSTALAÇÃO. AF_06/2022</t>
  </si>
  <si>
    <t>8,00</t>
  </si>
  <si>
    <t>TE, PVC, SOLDÁVEL, DN 50MM,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</si>
  <si>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</si>
  <si>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</si>
  <si>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3,00</t>
  </si>
  <si>
    <t>TÊ DE REDUÇÃO, PVC, SOLDÁVEL, DN 32MM X 25MM, INSTALADO EM PRUMADA DE ÁGUA - FORNECIMENTO E INSTALAÇÃO. AF_06/2022</t>
  </si>
  <si>
    <t>FNDE 207</t>
  </si>
  <si>
    <r>
      <rPr>
        <sz val="11"/>
        <rFont val="Tw Cen MT"/>
        <family val="2"/>
      </rPr>
      <t>TÊ DE REDUÇÃO, PVC, SOLDÁVEL, DN 50MM X 32 MM, INSTALADO EM PRUMADA DE ÁGUA -
FORNECIMENTO E INSTALAÇÃO</t>
    </r>
  </si>
  <si>
    <t>FNDE 208</t>
  </si>
  <si>
    <t>TÊ DE REDUÇÃO, PVC, SOLDÁVEL, DN 75MM X 60 MM, INSTALADO EM PRUMADA DE ÁGUA - FORNECIMENTO E INSTALAÇÃO</t>
  </si>
  <si>
    <t>TÊ COM BUCHA DE LATÃO NA BOLSA CENTRAL, PVC, SOLDÁVEL, DN 25MM X 1/2 , INSTALADO EM RAMAL OU SUB-RAMAL DE ÁGUA - FORNECIMENTO E INSTALAÇÃO. AF_06/2022</t>
  </si>
  <si>
    <t>TÊ COM BUCHA DE LATÃO NA BOLSA CENTRAL, PVC, SOLDÁVEL, DN 25MM X 3/4 , INSTALADO EM RAMAL OU SUB-RAMAL DE ÁGUA - FORNECIMENTO E INSTALAÇÃO. AF_06/2022</t>
  </si>
  <si>
    <t>REGISTRO DE GAVETA BRUTO, LATÃO, ROSCÁVEL, 1" - FORNECIMENTO E INSTALAÇÃO. AF_08/2021</t>
  </si>
  <si>
    <t>10,00</t>
  </si>
  <si>
    <t>REGISTRO DE GAVETA BRUTO, LATÃO, ROSCÁVEL, 2 1/2" - FORNECIMENTO E INSTALAÇÃO. AF_08/2021</t>
  </si>
  <si>
    <t>REGISTRO DE GAVETA BRUTO, LATÃO, ROSCÁVEL, 2" - FORNECIMENTO E INSTALAÇÃO. AF_08/2021</t>
  </si>
  <si>
    <t>REGISTRO DE GAVETA BRUTO, LATÃO, ROSCÁVEL, 1 1/2", COM ACABAMENTO E CANOPLA CROMADOS - FORNECIMENTO E INSTALAÇÃO. AF_08/2021</t>
  </si>
  <si>
    <t>21,00</t>
  </si>
  <si>
    <t>VÁLVULA DE RETENÇÃO HORIZONTAL, DE BRONZE, ROSCÁVEL, 1 1/2" - FORNECIMENTO E INSTALAÇÃO. AF_08/2021</t>
  </si>
  <si>
    <t>FNDE 77</t>
  </si>
  <si>
    <t>PRESSURIZADOR (GRUPO DE PRESSÃO) - Pressão Máxima: 32 (m.c.a.);Vazão Máxima: 52.000 (l/h)</t>
  </si>
  <si>
    <t>BOMBA CENTRÍFUGA, TRIFÁSICA, 0,5 CV - FORNECIMENTO E INSTALAÇÃO</t>
  </si>
  <si>
    <t>CAIXA D´ÁGUA EM POLIETILENO, 2000 LITROS - FORNECIMENTO E INSTALAÇÃO. AF_06/2021</t>
  </si>
  <si>
    <t>FNDE 78</t>
  </si>
  <si>
    <t>CISTERNA MODULAR 600 Litros</t>
  </si>
  <si>
    <t>FNDE 79</t>
  </si>
  <si>
    <t>SMART FILTRO TECNOTRI OU EǪUIVALENTE</t>
  </si>
  <si>
    <t>ENGATE FLEXÍVEL EM PLÁSTICO BRANCO, 1/2" X 30CM - FORNECIMENTO E INSTALAÇÃO. AF_01/2020</t>
  </si>
  <si>
    <t>FNDE 81</t>
  </si>
  <si>
    <t>RESERVATÓRIO D'ÁGUA CONFORME PROJETO 40M3 - COLUNA SECA 10,0M PINTADA</t>
  </si>
  <si>
    <t>DRENAGEM DE ÁGUAS PLUVIAIS</t>
  </si>
  <si>
    <t>604,40</t>
  </si>
  <si>
    <t>TUBO PVC, SÉRIE R, ÁGUA PLUVIAL, DN 150 MM, FORNECIDO E INSTALADO EM CONDUTORES VERTICAIS DE ÁGUAS PLUVIAIS. AF_06/2022</t>
  </si>
  <si>
    <t>235,90</t>
  </si>
  <si>
    <t>TUBO DE PVC CORRUGADO DE DUPLA PAREDE PARA REDE COLETORA DE ESGOTO, DN 200 MM, JUNTA ELÁSTICA - FORNECIMENTO E ASSENTAMENTO. AF_01/2021</t>
  </si>
  <si>
    <t>83,50</t>
  </si>
  <si>
    <t>TUBO DE PVC CORRUGADO DE DUPLA PAREDE PARA REDE COLETORA DE ESGOTO, DN 250 MM, JUNTA ELÁSTICA - FORNECIMENTO E ASSENTAMENTO. AF_01/2021</t>
  </si>
  <si>
    <t>79,60</t>
  </si>
  <si>
    <t>TUBO DE PVC CORRUGADO DE DUPLA PAREDE PARA REDE COLETORA DE ESGOTO, DN 300 MM, JUNTA ELÁSTICA - FORNECIMENTO E ASSENTAMENTO. AF_01/2021</t>
  </si>
  <si>
    <t>51,50</t>
  </si>
  <si>
    <t>TUBO DE PVC CORRUGADO DE DUPLA PAREDE PARA REDE COLETORA DE ESGOTO, DN 400 MM, JUNTA ELÁSTICA - FORNECIMENTO E ASSENTAMENTO. AF_01/2021</t>
  </si>
  <si>
    <t>20,50</t>
  </si>
  <si>
    <t>JOELHO 45 GRAUS, PVC, SERIE R, ÁGUA PLUVIAL, DN 100 MM, JUNTA ELÁSTICA, FORNECIDO E INSTALADO EM CONDUTORES VERTICAIS DE ÁGUAS PLUVIAIS. AF_06/2022</t>
  </si>
  <si>
    <t>26,00</t>
  </si>
  <si>
    <t>JOELHO 45 GRAUS, PVC, SERIE R, ÁGUA PLUVIAL, DN 150 MM, JUNTA ELÁSTICA, FORNECIDO E INSTALADO EM CONDUTORES VERTICAIS DE ÁGUAS PLUVIAIS. AF_06/2022</t>
  </si>
  <si>
    <t>JOELHO 90 GRAUS, PVC, SERIE R, ÁGUA PLUVIAL, DN 100 MM, JUNTA ELÁSTICA, FORNECIDO E INSTALADO EM CONDUTORES VERTICAIS DE ÁGUAS PLUVIAIS. AF_06/2022</t>
  </si>
  <si>
    <t>179,00</t>
  </si>
  <si>
    <t>JOELHO 90 GRAUS, PVC, SERIE R, ÁGUA PLUVIAL, DN 150 MM, JUNTA ELÁSTICA, FORNECIDO E INSTALADO EM CONDUTORES VERTICAIS DE ÁGUAS PLUVIAIS. AF_06/2022</t>
  </si>
  <si>
    <t>JUNÇÃO SIMPLES, PVC, SERIE R, ÁGUA PLUVIAL, DN 100 X 100 MM, JUNTA ELÁSTICA, FORNECIDO E INSTALADO EM RAMAL DE ENCAMINHAMENTO. AF_06/2022</t>
  </si>
  <si>
    <t>57,00</t>
  </si>
  <si>
    <t>JUNÇÃO SIMPLES, PVC, SERIE R, ÁGUA PLUVIAL, DN 150 X 100 MM, JUNTA ELÁSTICA, FORNECIDO E INSTALADO EM CONDUTORES VERTICAIS DE ÁGUAS PLUVIAIS. AF_06/2022</t>
  </si>
  <si>
    <t>JUNÇÃO SIMPLES, PVC, SERIE R, ÁGUA PLUVIAL, DN 150 X 150 MM, JUNTA ELÁSTICA, FORNECIDO E INSTALADO EM CONDUTORES VERTICAIS DE ÁGUAS PLUVIAIS. AF_06/2022</t>
  </si>
  <si>
    <t>LUVA SIMPLES, PVC, SERIE R, ÁGUA PLUVIAL, DN 100 MM, JUNTA ELÁSTICA, FORNECIDO E INSTALADO EM CONDUTORES VERTICAIS DE ÁGUAS PLUVIAIS. AF_06/2022</t>
  </si>
  <si>
    <t>TÊ, PVC, SERIE R, ÁGUA PLUVIAL, DN 100 X 100 MM, JUNTA ELÁSTICA, FORNECIDO E INSTALADO EM CONDUTORES VERTICAIS DE ÁGUAS PLUVIAIS. AF_06/2022</t>
  </si>
  <si>
    <t>REDUÇÃO EXCÊNTRICA, PVC, SERIE R, ÁGUA PLUVIAL, DN 150 X 100 MM, JUNTA ELÁSTICA, FORNECIDO E INSTALADO EM CONDUTORES VERTICAIS DE ÁGUAS PLUVIAIS. AF_06/2022</t>
  </si>
  <si>
    <t>19,00</t>
  </si>
  <si>
    <t>FNDE 111</t>
  </si>
  <si>
    <t>ADAPTADOR PARA BOCAL DE CALHA RETANGULAR - DIAMETRO DA SAIDA ENTRE *75 E 150* MM, PARA DRENAGEM PLUVIAL PREDIAL</t>
  </si>
  <si>
    <t>82,00</t>
  </si>
  <si>
    <t>CAIXA ENTERRADA HIDRÁULICA RETANGULAR EM ALVENARIA COM TIJOLOS CERÂMICOS MACIÇOS, DIMENSÕES INTERNAS: 0,6X0,6X0,6 M PARA REDE DE DRENAGEM. AF_12/2020</t>
  </si>
  <si>
    <t>FNDE 80</t>
  </si>
  <si>
    <t>GRELHA DE FERRO P/ CALHAS E CAIXAS</t>
  </si>
  <si>
    <t>12,55</t>
  </si>
  <si>
    <t>INSTALAÇÃO SANITÁRIA</t>
  </si>
  <si>
    <t>TUBO PVC, SERIE NORMAL, ESGOTO PREDIAL, DN 40 MM, FORNECIDO E INSTALADO EM RAMAL DE DESCARGA OU RAMAL DE ESGOTO SANITÁRIO. AF_08/2022</t>
  </si>
  <si>
    <t>142,60</t>
  </si>
  <si>
    <t>TUBO PVC, SERIE NORMAL, ESGOTO PREDIAL, DN 50 MM, FORNECIDO E INSTALADO EM RAMAL DE DESCARGA OU RAMAL DE ESGOTO SANITÁRIO. AF_08/2022</t>
  </si>
  <si>
    <t>171,20</t>
  </si>
  <si>
    <t>TUBO PVC, SERIE NORMAL, ESGOTO PREDIAL, DN 75 MM, FORNECIDO E INSTALADO EM RAMAL DE DESCARGA OU RAMAL DE ESGOTO SANITÁRIO. AF_08/2022</t>
  </si>
  <si>
    <t>45,50</t>
  </si>
  <si>
    <t>TUBO PVC, SERIE NORMAL, ESGOTO PREDIAL, DN 100 MM, FORNECIDO E INSTALADO EM RAMAL DE DESCARGA OU RAMAL DE ESGOTO SANITÁRIO. AF_08/2022</t>
  </si>
  <si>
    <t>349,10</t>
  </si>
  <si>
    <t>TUBO PVC, SERIE NORMAL, ESGOTO PREDIAL, DN 150 MM, FORNECIDO E INSTALADO EM SUBCOLETOR AÉREO DE ESGOTO SANITÁRIO. AF_08/2022</t>
  </si>
  <si>
    <t>24,60</t>
  </si>
  <si>
    <t>JOELHO 45 GRAUS, PVC, SERIE NORMAL, ESGOTO PREDIAL, DN 40 MM, JUNTA SOLDÁVEL, FORNECIDO E INSTALADO EM RAMAL DE DESCARGA OU RAMAL DE ESGOTO SANITÁRIO. AF_08/2022</t>
  </si>
  <si>
    <t>60,00</t>
  </si>
  <si>
    <t>JOELHO 45 GRAUS, PVC, SERIE NORMAL, ESGOTO PREDIAL, DN 50 MM, JUNTA ELÁSTICA, FORNECIDO E INSTALADO EM RAMAL DE DESCARGA OU RAMAL DE ESGOTO SANITÁRIO. AF_08/2022</t>
  </si>
  <si>
    <t>JOELHO 45 GRAUS, PVC, SERIE NORMAL, ESGOTO PREDIAL, DN 75 MM, JUNTA ELÁSTICA, FORNECIDO E INSTALADO EM RAMAL DE DESCARGA OU RAMAL DE ESGOTO SANITÁRIO. AF_08/2022</t>
  </si>
  <si>
    <t>JOELHO 45 GRAUS, PVC, SERIE NORMAL, ESGOTO PREDIAL, DN 100 MM, JUNTA ELÁSTICA, FORNECIDO E INSTALADO EM RAMAL DE DESCARGA OU RAMAL DE ESGOTO SANITÁRIO. AF_08/2022</t>
  </si>
  <si>
    <t>JOELHO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</si>
  <si>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</si>
  <si>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90 GRAUS, PVC, SERIE NORMAL, ESGOTO PREDIAL, DN 100 MM, JUNTA ELÁSTICA, FORNECIDO E INSTALADO EM RAMAL DE DESCARGA OU RAMAL DE ESGOTO SANITÁRIO. AF_08/2022</t>
  </si>
  <si>
    <t>FNDE 209</t>
  </si>
  <si>
    <t>JUNÇÃO SIMPLES, PVC, SERIE NORMAL, ESGOTO PREDIAL, DN 100 X 50 MM, JUNTA ELÁSTICA, FORNECIDO E INSTALADO EM PRUMADA DE ESGOTO SANITÁRIO OU VENTILAÇÃO</t>
  </si>
  <si>
    <t>17,00</t>
  </si>
  <si>
    <t>JUNÇÃO SIMPLES, PVC, SERIE NORMAL, ESGOTO PREDIAL, DN 100 X 100 MM, JUNTA ELÁSTICA, FORNECIDO E INSTALADO EM PRUMADA DE ESGOTO SANITÁRIO OU VENTILAÇÃO. AF_08/2022</t>
  </si>
  <si>
    <t>JUNÇÃO SIMPLES, PVC, SERIE NORMAL, ESGOTO PREDIAL, DN 50 X 50 MM, JUNTA ELÁSTICA, FORNECIDO E INSTALADO EM PRUMADA DE ESGOTO SANITÁRIO OU VENTILAÇÃO. AF_08/2022</t>
  </si>
  <si>
    <t>7,00</t>
  </si>
  <si>
    <t>FNDE 210</t>
  </si>
  <si>
    <t>JUNÇÃO SIMPLES, PVC, SERIE NORMAL, ESGOTO PREDIAL, DN 75 X 50 MM, JUNTA ELÁSTICA, FORNECIDO E INSTALADO EM RAMAL DE DESCARGA OU RAMAL DE ESGOTO SANITÁRIO</t>
  </si>
  <si>
    <t>BUCHA DE REDUÇÃO LONGA, PVC, SÉRIE NORMAL, ESGOTO PREDIAL, DN 50 X 40 MM, JUNTA SOLDÁVEL E ELÁSTICA, FORNECIDO E INSTALADO EM RAMAL DE DESCARGA OU RAMAL DE ESGOTO SANITÁRIO. AF_08/2022</t>
  </si>
  <si>
    <t>CURVA CURTA 90 GRAUS, PVC, SERIE NORMAL, ESGOTO PREDIAL, DN 40 MM, JUNTA SOLDÁVEL, FORNECIDO E INSTALADO EM RAMAL DE DESCARGA OU RAMAL DE ESGOTO SANITÁRIO. AF_08/2022</t>
  </si>
  <si>
    <t>67,00</t>
  </si>
  <si>
    <t>59,00</t>
  </si>
  <si>
    <t>REDUÇÃO EXCÊNTRICA, PVC, SERIE R, ÁGUA PLUVIAL, DN 100 X 75 MM, JUNTA ELÁSTICA, FORNECIDO E INSTALADO EM RAMAL DE ENCAMINHAMENTO. AF_06/2022</t>
  </si>
  <si>
    <t>REDUÇÃO EXCÊNTRICA, PVC, SERIE R, ÁGUA PLUVIAL, DN 75 X 50 MM, JUNTA ELÁSTICA, FORNECIDO E INSTALADO EM RAMAL DE ENCAMINHAMENTO. AF_06/2022</t>
  </si>
  <si>
    <t>CAIXA SIFONADA, PVC, DN 100 X 100 X 50 MM, JUNTA ELÁSTICA, FORNECIDA E INSTALADA EM RAMAL DE DESCARGA OU EM RAMAL DE ESGOTO SANITÁRIO. AF_08/2022</t>
  </si>
  <si>
    <t>FNDE 211</t>
  </si>
  <si>
    <t>CORPO CAIXA SECA 100 X 100 X 40 CM</t>
  </si>
  <si>
    <t>POÇO DE INSPEÇÃO CIRCULAR PARA ESGOTO, EM CONCRETO PRÉ-MOLDADO, DIÂMETRO INTERNO = 0,60 M, PROFUNDIDADE = 0,90 M, EXCLUINDO TAMPÃO. AF_12/2020_PA</t>
  </si>
  <si>
    <t>SUMIDOURO CIRCULAR, EM CONCRETO PRÉ-MOLDADO, DIÂMETRO INTERNO = 2,88 M, ALTURA INTERNA = 3,0 M, ÁREA DE INFILTRAÇÃO: 31,4 M² (PARA 12 CONTRIBUINTES). AF_12/2020_PA</t>
  </si>
  <si>
    <t>FILTRO ANAERÓBIO RETANGULAR, EM ALVENARIA COM BLOCOS DE CONCRETO, DIMENSÕES INTERNAS: 1,4 X 3,0 X H=1,67 M, VOLUME ÚTIL: 5040 L (PARA 32 CONTRIBUINTES). AF_12/2020</t>
  </si>
  <si>
    <t>245,80</t>
  </si>
  <si>
    <t>TUBO PVC, SÉRIE R, ÁGUA PLUVIAL, DN 75 MM, FORNECIDO E INSTALADO EM RAMAL DE ENCAMINHAMENTO. AF_06/2022</t>
  </si>
  <si>
    <t>83,80</t>
  </si>
  <si>
    <t>132,00</t>
  </si>
  <si>
    <t>JOELHO 90 GRAUS, PVC, SERIE NORMAL, ESGOTO PREDIAL, DN 75 MM, JUNTA ELÁSTICA, FORNECIDO E INSTALADO EM RAMAL DE DESCARGA OU RAMAL DE ESGOTO SANITÁRIO. AF_08/2022</t>
  </si>
  <si>
    <t>FNDE 213</t>
  </si>
  <si>
    <t>JUNÇÃO SIMPLES, PVC, SERIE R, ÁGUA PLUVIAL, DN 50 X 50 MM, JUNTA ELÁSTICA, FORNECIDO E INSTALADO EM RAMAL DE ENCAMINHAMENTO</t>
  </si>
  <si>
    <t>FNDE 212</t>
  </si>
  <si>
    <t>JUNÇÃO SIMPLES, PVC, SERIE R, ÁGUA PLUVIAL, DN 75 X 50 MM, JUNTA ELÁSTICA, FORNECIDO E INSTALADO EM CONDUTORES VERTICAIS DE ÁGUAS PLUVIAIS</t>
  </si>
  <si>
    <t>JUNÇÃO SIMPLES, PVC, SERIE R, ÁGUA PLUVIAL, DN 75 X 75 MM, JUNTA ELÁSTICA, FORNECIDO E INSTALADO EM CONDUTORES VERTICAIS DE ÁGUAS PLUVIAIS. AF_06/2022</t>
  </si>
  <si>
    <t>LUVA SIMPLES, PVC, SERIE NORMAL, ESGOTO PREDIAL, DN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</si>
  <si>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</si>
  <si>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4,00</t>
  </si>
  <si>
    <t>TERMINAL DE VENTILAÇÃO, PVC, SÉRIE NORMAL, ESGOTO PREDIAL, DN 75 MM, JUNTA SOLDÁVEL, FORNECIDO E INSTALADO EM PRUMADA DE ESGOTO SANITÁRIO OU VENTILAÇÃO. AF_08/2022</t>
  </si>
  <si>
    <t>FNDE 214</t>
  </si>
  <si>
    <t>TÊ, PVC, SERIE R, ÁGUA PLUVIAL, DN 100 X 50 MM, JUNTA ELÁSTICA, FORNECIDO E INSTALADO EM CONDUTORES VERTICAIS DE ÁGUAS PLUVIAIS</t>
  </si>
  <si>
    <t>TÊ, PVC, SERIE R, ÁGUA PLUVIAL, DN 100 X 75 MM, JUNTA ELÁSTICA, FORNECIDO E INSTALADO EM CONDUTORES VERTICAIS DE ÁGUAS PLUVIAIS. AF_06/2022</t>
  </si>
  <si>
    <t>86,00</t>
  </si>
  <si>
    <t>TE, PVC, SERIE NORMAL, ESGOTO PREDIAL, DN 50 X 50 MM, JUNTA ELÁSTICA, FORNECIDO E INSTALADO EM RAMAL DE DESCARGA OU RAMAL DE ESGOTO SANITÁRIO. AF_08/2022</t>
  </si>
  <si>
    <t>TÊ, PVC, SERIE R, ÁGUA PLUVIAL, DN 75 X 75 MM, JUNTA ELÁSTICA, FORNECIDO E INSTALADO EM CONDUTORES VERTICAIS DE ÁGUAS PLUVIAIS. AF_06/2022</t>
  </si>
  <si>
    <t>LOUÇAS, ACESSÓRIOS E METAIS</t>
  </si>
  <si>
    <t>VASO SANITARIO SIFONADO CONVENCIONAL COM LOUÇA BRANCA, INCLUSO CONJUNTO DE LIGAÇÃO PARA BACIA SANITÁRIA AJUSTÁVEL - FORNECIMENTO E INSTALAÇÃO. AF_01/2020</t>
  </si>
  <si>
    <t>FNDE 215</t>
  </si>
  <si>
    <t>VÁLVULA DE DESCARGA METÁLICA, DUPLO ACIONAMENTO ECO, BASE 1 1/2", ACABAMENTO METALICO CROMADO - FORNECIMENTO E INSTALAÇÃO</t>
  </si>
  <si>
    <t>ASSENTO SANITÁRIO CONVENCIONAL - FORNECIMENTO E INSTALACAO. AF_01/2020</t>
  </si>
  <si>
    <t>MICTÓRIO SIFONADO LOUÇA BRANCA - PADRÃO MÉDIO - FORNECIMENTO E INSTALAÇÃO. AF_01/2020</t>
  </si>
  <si>
    <t>FNDE 117</t>
  </si>
  <si>
    <t>SIFÃO PARA MICTÓRIO, DECA 1681, 1 X 2", ACABAMENTO CROMODADO E SIMILAR</t>
  </si>
  <si>
    <t>CUBA DE EMBUTIR OVAL EM LOUÇA BRANCA, 35 X 50CM OU EǪUIVALENTE, INCLUSO VÁLVULA EM METAL CROMADO E SIFÃO FLEXÍVEL EM PVC - FORNECIMENTO E INSTALAÇÃO. AF_01/2020</t>
  </si>
  <si>
    <t>FNDE 216</t>
  </si>
  <si>
    <t>CUBA DE EMBUTIR RETANGULAR DE AÇO INOXIDÁVEL, 40 X 34 X 14 CM - FORNECIMENTO E INSTALAÇÃO</t>
  </si>
  <si>
    <t>FNDE 217</t>
  </si>
  <si>
    <r>
      <rPr>
        <sz val="11"/>
        <rFont val="Tw Cen MT"/>
        <family val="2"/>
      </rPr>
      <t>CUBA DE EMBUTIR RETANGULAR DE AÇO INOXIDÁVEL, 50 X 40 X 20 CM - FORNECIMENTO E
INSTALAÇÃO</t>
    </r>
  </si>
  <si>
    <t>FNDE 218</t>
  </si>
  <si>
    <r>
      <rPr>
        <sz val="11"/>
        <rFont val="Tw Cen MT"/>
        <family val="2"/>
      </rPr>
      <t>CUBA DE EMBUTIR RETANGULAR DE AÇO INOXIDÁVEL, 60 X 50 X 40 CM - FORNECIMENTO E
INSTALAÇÃO</t>
    </r>
  </si>
  <si>
    <t>FNDE 219</t>
  </si>
  <si>
    <r>
      <rPr>
        <sz val="11"/>
        <rFont val="Tw Cen MT"/>
        <family val="2"/>
      </rPr>
      <t>LAVATÓRIO DE CANTO, LOUÇA BRANCA SUSPENSO, 29,5 X 39CM OU EǪUIVALENTE, PADRÃO POPULAR -
FORNECIMENTO E INSTALAÇÃO</t>
    </r>
  </si>
  <si>
    <t>LAVATÓRIO LOUÇA BRANCA SUSPENSO, 29,5 X 39CM OU EǪUIVALENTE, PADRÃO POPULAR - FORNECIMENTO E INSTALAÇÃO. AF_01/2020</t>
  </si>
  <si>
    <t>FNDE 82</t>
  </si>
  <si>
    <t>LAVATÓRIO SOBREPOR, DECA OU EǪUIVALENTE</t>
  </si>
  <si>
    <t>FNDE 220</t>
  </si>
  <si>
    <t>TANǪUE DE LOUÇA BRANCA COM COLUNA, 40L OU EǪUIVALENTE - FORNECIMENTO E INSTALAÇÃO</t>
  </si>
  <si>
    <t>CHUVEIRO ELÉTRICO COMUM CORPO PLÁSTICO, TIPO DUCHA - FORNECIMENTO E INSTALAÇÃO. AF_01/2020</t>
  </si>
  <si>
    <t>FNDE 221</t>
  </si>
  <si>
    <t>PORTA PAPEL HIGIÊNICO, CONFORME PROJETO</t>
  </si>
  <si>
    <t>FNDE 16</t>
  </si>
  <si>
    <t>FNDE 17</t>
  </si>
  <si>
    <t>17 DUCHA / CHUVEIRO METALICO, DE PAREDE, ARTICULAVEL, COM DESVIADOR E DUCHA MANUAL</t>
  </si>
  <si>
    <t>FNDE 14</t>
  </si>
  <si>
    <t>TORNEIRA ELETRICA DE PAREDE, BICA ALTA, PARA COZINHA, 5500 W (110/220 V)</t>
  </si>
  <si>
    <t>FNDE 222</t>
  </si>
  <si>
    <t>TORNEIRA DE MESA BICA MÓVEL, CONFORME PROJETO</t>
  </si>
  <si>
    <t>FNDE 223</t>
  </si>
  <si>
    <t>TORNEIRA DE PAREDE, CONFORME PROJETO</t>
  </si>
  <si>
    <t>FNDE 224</t>
  </si>
  <si>
    <t>TORNEIRA CROMADA DE MESA, 1/2? OU 3/4?, PARA LAVATÓRIO, COM TEMPORIZADOR - FORNECIMENTO E INSTALAÇÃO</t>
  </si>
  <si>
    <t>FNDE 225</t>
  </si>
  <si>
    <r>
      <rPr>
        <sz val="11"/>
        <rFont val="Tw Cen MT"/>
        <family val="2"/>
      </rPr>
      <t>TORNEIRA CROMADA DE MESA PARA LAVATORIO, TIPO MONOCOMANDO - ACIONAMENTO TIPO
ALAVANCA</t>
    </r>
  </si>
  <si>
    <t>FNDE 15</t>
  </si>
  <si>
    <t>FNDE 34</t>
  </si>
  <si>
    <t>VÁLVULA EM METAL CROMADO TIPO AMERICANA 3.1/2" X 1.1/2" PARA PIA - FORNECIMENTO E INSTALAÇÃO. AF_01/2020</t>
  </si>
  <si>
    <t>55,00</t>
  </si>
  <si>
    <t>FNDE 226</t>
  </si>
  <si>
    <t>INSTALAÇÃO DE GÁS COMBUSTÍVEL</t>
  </si>
  <si>
    <t>35,20</t>
  </si>
  <si>
    <t>CURVA 90 GRAUS, EM AÇO, CONEXÃO SOLDADA, DN 20 (3/4"), INSTALADO EM RAMAIS E SUB-RAMAIS DE GÁS - FORNECIMENTO E INSTALAÇÃO. AF_10/2020</t>
  </si>
  <si>
    <t>CURVA EM COBRE, DN 15 MM, 45 GRAUS, SEM ANEL DE SOLDA, BOLSA X BOLSA, INSTALADO EM RAMAL DE DISTRIBUIÇÃO DE HIDRÁULICA PREDIAL - FORNECIMENTO E INSTALAÇÃO. AF_04/2022</t>
  </si>
  <si>
    <t>FNDE 29</t>
  </si>
  <si>
    <t>REGULADOR DE ALTA PRESSÃO GLP</t>
  </si>
  <si>
    <t>REGISTRO OU REGULADOR DE GÁS DE COZINHA - FORNECIMENTO E INSTALAÇÃO. AF_08/2021</t>
  </si>
  <si>
    <t>VÁLVULA DE ESFERA BRUTA, BRONZE, ROSCÁVEL, 3/4'' - FORNECIMENTO E INSTALAÇÃO. AF_08/2021</t>
  </si>
  <si>
    <t>FNDE 301</t>
  </si>
  <si>
    <t>FNDE 302</t>
  </si>
  <si>
    <t>REǪUADRO EM ALUMÍNIO TIPO VENEZIANA COM GUARNIÇÃO, FIXAÇÃO COM PARAFUSOS - FORNECIMENTO E INSTALAÇÃO</t>
  </si>
  <si>
    <t>0,48</t>
  </si>
  <si>
    <t>SISTEMA DE PROTEÇÃO CONTRA INCÊNDIO</t>
  </si>
  <si>
    <t>EXTINTOR DE INCÊNDIO PORTÁTIL COM CARGA DE CO2 DE 6 KG, CLASSE BC - FORNECIMENTO E INSTALAÇÃO. AF_10/2020_PE</t>
  </si>
  <si>
    <t>CURVA 90 GRAUS, EM AÇO, CONEXÃO SOLDADA, DN 65 (2 1/2"), INSTALADO EM REDE DE ALIMENTAÇÃO PARA HIDRANTE - FORNECIMENTO E INSTALAÇÃO. AF_10/2020</t>
  </si>
  <si>
    <t>11,00</t>
  </si>
  <si>
    <t>361,70</t>
  </si>
  <si>
    <t>MOG 05</t>
  </si>
  <si>
    <t>VÁLVULA DE RETENÇÃO HORIZONTAL, DE BRONZE, ROSCÁVEL, 2 1/2" - FORNECIMENTO E INSTALAÇÃO. AF_08/2021</t>
  </si>
  <si>
    <t>FNDE 242</t>
  </si>
  <si>
    <t>BOMBA CENTRÍFUGA, TRIFÁSICA, 6 CV, HM 30 A 40 M, Ǫ 26,36 M3/H - FORNECIMENTO E INSTALAÇÃO</t>
  </si>
  <si>
    <t>FNDE 94</t>
  </si>
  <si>
    <t>ELETRODUTO EM ACO ZINCADO OU GALVANIZADO DN=3/4", APARENTE - FORNECIMENTO E INSTALAÇÃO</t>
  </si>
  <si>
    <t>620,00</t>
  </si>
  <si>
    <t>310,00</t>
  </si>
  <si>
    <t>CAIXA RETANGULAR 4" X 4" MÉDIA (1,30 M DO PISO), PVC, INSTALADA EM PAREDE - FORNECIMENTO E INSTALAÇÃO. AF_03/2023</t>
  </si>
  <si>
    <t>MANÔMETRO 0 A 200 PSI (0 A 14 KGF/CM2), D = 50MM - FORNECIMENTO E INSTALAÇÃO. AF_10/2020</t>
  </si>
  <si>
    <t>CABO DE COBRE FLEXÍVEL ISOLADO, 2,5 MM², ANTI-CHAMA 450/750 V, PARA CIRCUITOS TERMINAIS - FORNECIMENTO E INSTALAÇÃO. AF_03/2023</t>
  </si>
  <si>
    <t>FNDE 67</t>
  </si>
  <si>
    <t>CENTRAL ALARME ENDEREÇAVEL</t>
  </si>
  <si>
    <t>ABRIGO PARA HIDRANTE, 90X60X17CM, COM REGISTRO GLOBO ANGULAR 45 GRAUS 2 1/2", ADAPTADOR STORZ 2 1/2", MANGUEIRA DE INCÊNDIO 20M, REDUÇÃO 2 1/2" X 1 1/2" E ESGUICHO EM LATÃO 1 1/2" - FORNECIMENTO E INSTALAÇÃO. AF_10/2020</t>
  </si>
  <si>
    <t>TAMPA PARA CAIXA TIPO R1, EM FERRO FUNDIDO, DIMENSÕES INTERNAS: 0,40 X 0,60 M - FORNECIMENTO E INSTALAÇÃO. AF_12/2020</t>
  </si>
  <si>
    <t>HIDRANTE SUBTERRÂNEO PREDIAL (COM CURVA LONGA E CAIXA), DN 75 MM - FORNECIMENTO E INSTALAÇÃO. AF_10/2020</t>
  </si>
  <si>
    <t>91,00</t>
  </si>
  <si>
    <t>PINTURA DE SINALIZAÇÃO VERTICAL DE SEGURANÇA, FAIXAS AMARELA E PRETA, APLICAÇÃO MANUAL, 2 DEMÃOS. AF_05/2021</t>
  </si>
  <si>
    <t>36,00</t>
  </si>
  <si>
    <t>FNDE 303</t>
  </si>
  <si>
    <t>SINALIZAÇÃO COM PLACA INDICATIVA FIXADA NA ESTRUTURA</t>
  </si>
  <si>
    <t>136,00</t>
  </si>
  <si>
    <t>INSTALAÇÃO ELÉTRICA - 220V</t>
  </si>
  <si>
    <t>FNDE 304</t>
  </si>
  <si>
    <t>ǪUADRO DE DISTRIBUIÇÃO DE ENERGIA EM CHAPA DE AÇO GALVANIZADO, DE EMBUTIR, COM BARRAMENTO TRIFÁSICO, PARA 50 DISJUNTORES DIN 225A - FORNECIMENTO E INSTALAÇÃO</t>
  </si>
  <si>
    <t>DISJUNTOR MONOPOLAR TIPO DIN, CORRENTE NOMINAL DE 10A - FORNECIMENTO E INSTALAÇÃO. AF_10/2020</t>
  </si>
  <si>
    <t>94,00</t>
  </si>
  <si>
    <t>39,00</t>
  </si>
  <si>
    <t>15,00</t>
  </si>
  <si>
    <t>DISJUNTOR TRIPOLAR TIPO DIN, CORRENTE NOMINAL DE 40A - FORNECIMENTO E INSTALAÇÃO. AF_10/2020</t>
  </si>
  <si>
    <t>FNDE 86</t>
  </si>
  <si>
    <t>DISJUNTOR BIPOLAR TIPO DR, CORRENTE NOMINAL DE 25A - 30mA</t>
  </si>
  <si>
    <t>FNDE 87</t>
  </si>
  <si>
    <t>DISJUNTOR BIPOLAR TIPO DR, CORRENTE NOMINAL DE 40A - 30mA</t>
  </si>
  <si>
    <t>FNDE 83</t>
  </si>
  <si>
    <t>DISJUNTOR TETRAPOLAR TIPO DR, CORRENTE NOMINAL DE 25A - 30mA</t>
  </si>
  <si>
    <t>32,00</t>
  </si>
  <si>
    <t>FNDE 88</t>
  </si>
  <si>
    <t>DISPOSITIVO CONTRA SURTO - DPS 40 kA</t>
  </si>
  <si>
    <t>52,00</t>
  </si>
  <si>
    <t>FNDE 89</t>
  </si>
  <si>
    <t>DISPOSITIVO CONTRA SURTO - DPS 80 kA</t>
  </si>
  <si>
    <t>DISJUNTOR TRIPOLAR TIPO NEMA, CORRENTE NOMINAL DE 60 ATÉ 100A - FORNECIMENTO E INSTALAÇÃO. AF_10/2020</t>
  </si>
  <si>
    <t>DISJUNTOR TERMOMAGNÉTICO TRIPOLAR , CORRENTE NOMINAL DE 400A - FORNECIMENTO E INSTALAÇÃO. AF_10/2020</t>
  </si>
  <si>
    <t>ELETRODUTO FLEXÍVEL CORRUGADO, PVC, DN 25 MM (3/4"), PARA CIRCUITOS TERMINAIS, INSTALADO EM FORRO - FORNECIMENTO E INSTALAÇÃO. AF_03/2023_PA</t>
  </si>
  <si>
    <t>1.803,50</t>
  </si>
  <si>
    <t>ELETRODUTO FLEXÍVEL CORRUGADO, PVC, DN 32 MM (1"), PARA CIRCUITOS TERMINAIS, INSTALADO EM FORRO - FORNECIMENTO E INSTALAÇÃO. AF_03/2023_PA</t>
  </si>
  <si>
    <t>164,50</t>
  </si>
  <si>
    <t>ELETRODUTO FLEXÍVEL CORRUGADO, PEAD, DN 40 MM (1 1/4"), PARA CIRCUITOS TERMINAIS, INSTALADO EM PAREDE - FORNECIMENTO E INSTALAÇÃO. AF_03/2023</t>
  </si>
  <si>
    <t>ELETRODUTO RÍGIDO ROSCÁVEL, PVC, DN 20 MM (1/2"), PARA CIRCUITOS TERMINAIS, INSTALADO EM LAJE - FORNECIMENTO E INSTALAÇÃO. AF_03/2023</t>
  </si>
  <si>
    <t>FNDE 90</t>
  </si>
  <si>
    <r>
      <rPr>
        <sz val="11"/>
        <rFont val="Tw Cen MT"/>
        <family val="2"/>
      </rPr>
      <t>ELETRODUTO RIGIDO, EM ACO ZINCADO OU GALVANIZADO, TIPO PESADO, DN=1", APARENTE -
FORNECIMENTO E INSTALAÇÃO</t>
    </r>
  </si>
  <si>
    <t>59,70</t>
  </si>
  <si>
    <t>FNDE 91</t>
  </si>
  <si>
    <t>52,40</t>
  </si>
  <si>
    <t>FNDE 92</t>
  </si>
  <si>
    <t>ELETRODUTO RIGIDO, EM ACO ZINCADO OU GALVANIZADO, TIPO PESADO, DN=1", APARENTE - FORNECIMENTO E INSTALAÇÃO.</t>
  </si>
  <si>
    <t>147,10</t>
  </si>
  <si>
    <t>FNDE 93</t>
  </si>
  <si>
    <t>ELETRODUTO EM ACO ZINCADO OU GALVANIZADO DN=2", APARENTE - FORNECIMENTO E INSTALAÇÃO</t>
  </si>
  <si>
    <t>962,00</t>
  </si>
  <si>
    <t>FNDE 95</t>
  </si>
  <si>
    <t>ELETRODUTO EM ACO ZINCADO OU GALVANIZADO DN=4", APARENTE - FORNECIMENTO E INSTALAÇÃO</t>
  </si>
  <si>
    <t>127,70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</si>
  <si>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</si>
  <si>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</si>
  <si>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OCTOGONAL 3" X 3", PVC, INSTALADA EM LAJE - FORNECIMENTO E INSTALAÇÃO. AF_03/2023</t>
  </si>
  <si>
    <t>CONDULETE DE ALUMÍNIO, TIPO T, PARA ELETRODUTO DE AÇO GALVANIZADO DN 20 MM (3/4''), APARENTE - FORNECIMENTO E INSTALAÇÃO. AF_10/2022</t>
  </si>
  <si>
    <t>CONDULETE DE ALUMÍNIO, TIPO LR, PARA ELETRODUTO DE AÇO GALVANIZADO DN 20 MM (3/4''), APARENTE - FORNECIMENTO E INSTALAÇÃO. AF_10/2022</t>
  </si>
  <si>
    <t>FNDE 305</t>
  </si>
  <si>
    <t>FNDE 306</t>
  </si>
  <si>
    <t>FNDE 307</t>
  </si>
  <si>
    <t>CAIXA DE PASSAGEM SOBREPOR AÇO PINTADA 10 X 10 X 8 CM</t>
  </si>
  <si>
    <t>165,00</t>
  </si>
  <si>
    <t>34,00</t>
  </si>
  <si>
    <t>13.741,10</t>
  </si>
  <si>
    <t>3.479,50</t>
  </si>
  <si>
    <t>2.893,90</t>
  </si>
  <si>
    <t>573,60</t>
  </si>
  <si>
    <t>623,80</t>
  </si>
  <si>
    <t>604,00</t>
  </si>
  <si>
    <t>434,00</t>
  </si>
  <si>
    <t>CABO DE COBRE FLEXÍVEL ISOLADO, 16 MM², ANTI-CHAMA 0,6/1,0 KV, PARA DISTRIBUIÇÃO - FORNECIMENTO E INSTALAÇÃO. AF_10/2020</t>
  </si>
  <si>
    <t>375,00</t>
  </si>
  <si>
    <t>CABO DE COBRE FLEXÍVEL ISOLADO, 35 MM², ANTI-CHAMA 0,6/1,0 KV, PARA REDE ENTERRADA DE DISTRIBUIÇÃO DE ENERGIA ELÉTRICA - FORNECIMENTO E INSTALAÇÃO. AF_12/2021</t>
  </si>
  <si>
    <t>52,80</t>
  </si>
  <si>
    <t>CABO DE COBRE FLEXÍVEL ISOLADO, 70 MM², ANTI-CHAMA 0,6/1,0 KV, PARA REDE ENTERRADA DE DISTRIBUIÇÃO DE ENERGIA ELÉTRICA - FORNECIMENTO E INSTALAÇÃO. AF_12/2021</t>
  </si>
  <si>
    <t>211,20</t>
  </si>
  <si>
    <t>CABO DE COBRE FLEXÍVEL ISOLADO, 95 MM², ANTI-CHAMA 0,6/1,0 KV, PARA REDE ENTERRADA DE DISTRIBUIÇÃO DE ENERGIA ELÉTRICA - FORNECIMENTO E INSTALAÇÃO. AF_12/2021</t>
  </si>
  <si>
    <t>68,40</t>
  </si>
  <si>
    <t>CABO DE COBRE FLEXÍVEL ISOLADO, 150 MM², ANTI-CHAMA 0,6/1,0 KV, PARA REDE ENTERRADA DE DISTRIBUIÇÃO DE ENERGIA ELÉTRICA - FORNECIMENTO E INSTALAÇÃO. AF_12/2021</t>
  </si>
  <si>
    <t>273,60</t>
  </si>
  <si>
    <t>FNDE 25</t>
  </si>
  <si>
    <t>ELETROCALHA LISA OU PERFURADA EM AÇO GALVANIZADO, LARGURA 50MM E ALTURA 50MM, INCLUSIVE EMENDA E FIXAÇÃO - FORNECIMENTO E INSTALAÇÃO</t>
  </si>
  <si>
    <t>211,60</t>
  </si>
  <si>
    <t>19,80</t>
  </si>
  <si>
    <t>SUPORTE PARA 2 ELETRODUTOS, ESPAÇADO A CADA 80 CM, EM PERFILADO COM COMPRIMENTO DE 25 CM FIXADO EM LAJE, POR METRO DE ELETRODUTO FIXADO. AF_09/2023</t>
  </si>
  <si>
    <t>160,10</t>
  </si>
  <si>
    <t>FNDE 314</t>
  </si>
  <si>
    <t>ELETROCALHA LISA OU PERFURADA EM AÇO GALVANIZADO, LARGURA 150MM E ALTURA 50MM, INCLUSIVE EMENDA E FIXAÇÃO - FORNECIMENTO E INSTALAÇÃO</t>
  </si>
  <si>
    <t>2,90</t>
  </si>
  <si>
    <t>FNDE 312</t>
  </si>
  <si>
    <t>ELETROCALHA LISA OU PERFURADA EM AÇO GALVANIZADO, LARGURA 100MM E ALTURA 50MM, INCLUSIVE EMENDA E FIXAÇÃO - FORNECIMENTO E INSTALAÇÃO</t>
  </si>
  <si>
    <t>3,40</t>
  </si>
  <si>
    <t>FNDE 313</t>
  </si>
  <si>
    <t>ELETROCALHA LISA OU PERFURADA EM AÇO GALVANIZADO, LARGURA 150MM E ALTURA 100MM, INCLUSIVE EMENDA E FIXAÇÃO - FORNECIMENTO E INSTALAÇÃO</t>
  </si>
  <si>
    <t>45,70</t>
  </si>
  <si>
    <t>TOMADA BAIXA DE EMBUTIR (1 MÓDULO), 2P+T 10 A, INCLUINDO SUPORTE E PLACA - FORNECIMENTO E INSTALAÇÃO. AF_03/2023</t>
  </si>
  <si>
    <t>238,00</t>
  </si>
  <si>
    <t>44,00</t>
  </si>
  <si>
    <t>INTERRUPTOR PARALELO (3 MÓDULOS), 10A/250V, INCLUINDO SUPORTE E PLACA - FORNECIMENTO E INSTALAÇÃO. AF_03/2023</t>
  </si>
  <si>
    <t>FNDE 96</t>
  </si>
  <si>
    <t>LUMINÁRIA DE EMBUTIR, COM LÂMPADA LED DE 18 W</t>
  </si>
  <si>
    <t>FNDE 97</t>
  </si>
  <si>
    <t>LUMINÁRIA DE EMBUTIR, COM LÂMPADA LED DE 31 W</t>
  </si>
  <si>
    <t>109,00</t>
  </si>
  <si>
    <t>FNDE 98</t>
  </si>
  <si>
    <t>REFLETOR EM ALUMÍNIO, DE SUPORTE E ALÇA, COM LÂMPADA LED DE 200 W</t>
  </si>
  <si>
    <t>LUMINÁRIA ARANDELA TIPO TARTARUGA, DE SOBREPOR, COM 1 LÂMPADA LED DE 6 W, SEM REATOR - FORNECIMENTO E INSTALAÇÃO. AF_09/2024</t>
  </si>
  <si>
    <t>76,00</t>
  </si>
  <si>
    <t>FNDE 99</t>
  </si>
  <si>
    <t>LUMINÁRIA TIPO SPOT BALIZADOR LED 12W</t>
  </si>
  <si>
    <t>INTERRUPTOR PARALELO (2 MÓDULOS), 10A/250V, SEM SUPORTE E SEM PLACA - FORNECIMENTO E INSTALAÇÃO. AF_03/2023</t>
  </si>
  <si>
    <t>FNDE 308</t>
  </si>
  <si>
    <t>LUMINÁRIA DE EMBUTIR, COM LÂMPADA LED DE 39 W</t>
  </si>
  <si>
    <t>177,00</t>
  </si>
  <si>
    <t>FNDE 309</t>
  </si>
  <si>
    <t>INSTALAÇÕES DE CLIMATIZAÇÃO</t>
  </si>
  <si>
    <t>TUBO EM COBRE FLEXÍVEL, DN 3/8", COM ISOLAMENTO, INSTALADO EM RAMAL DE ALIMENTAÇÃO DE AR CONDICIONADO COM CONDENSADORA INDIVIDUAL - FORNECIMENTO E INSTALAÇÃO. AF_12/2015</t>
  </si>
  <si>
    <t>282,00</t>
  </si>
  <si>
    <t>43,00</t>
  </si>
  <si>
    <t>TUBO EM COBRE FLEXÍVEL, DN 5/8", COM ISOLAMENTO, INSTALADO EM RAMAL DE ALIMENTAÇÃO DE AR CONDICIONADO COM CONDENSADORA INDIVIDUAL - FORNECIMENTO E INSTALAÇÃO. AF_12/2015</t>
  </si>
  <si>
    <t>TUBO EM COBRE FLEXÍVEL, DN 1/2", COM ISOLAMENTO, INSTALADO EM RAMAL DE ALIMENTAÇÃO DE AR CONDICIONADO COM CONDENSADORA CENTRAL - FORNECIMENTO E INSTALAÇÃO. AF_12/2015</t>
  </si>
  <si>
    <t>MOG 04</t>
  </si>
  <si>
    <t>569,80</t>
  </si>
  <si>
    <t>FNDE 310</t>
  </si>
  <si>
    <t>TUBO EM COBRE FLEXÍVEL, DN 3/4", COM ISOLAMENTO, INSTALADO EM RAMAL DE ALIMENTAÇÃO DE AR CONDICIONADO COM CONDENSADORA INDIVIDUAL - FORNECIMENTO E INSTALAÇÃO</t>
  </si>
  <si>
    <t>271,00</t>
  </si>
  <si>
    <t>TUBO, PVC, SOLDÁVEL, DE 25MM, INSTALADO EM DRENO DE AR-CONDICIONADO - FORNECIMENTO E INSTALAÇÃO. AF_08/2022</t>
  </si>
  <si>
    <t>150,70</t>
  </si>
  <si>
    <t>JOELHO 90 GRAUS, PVC, SOLDÁVEL, DN 25MM, INSTALADO EM DRENO DE AR-CONDICIONADO - FORNECIMENTO E INSTALAÇÃO. AF_08/2022</t>
  </si>
  <si>
    <t>270,00</t>
  </si>
  <si>
    <t>276,30</t>
  </si>
  <si>
    <t>77,00</t>
  </si>
  <si>
    <t>INSTALAÇÕES DE CABEAMENTO ESTRUTURADO</t>
  </si>
  <si>
    <t>PATCH PANEL 24 PORTAS, CATEGORIA 5E - FORNECIMENTO E INSTALAÇÃO. AF_11/2019</t>
  </si>
  <si>
    <t>RACK FECHADO PARA SERVIDOR - FORNECIMENTO E INSTALAÇÃO. AF_11/2019</t>
  </si>
  <si>
    <t>FNDE 76</t>
  </si>
  <si>
    <t>SWITCH TIPO 24 PORTAS</t>
  </si>
  <si>
    <t>FNDE 122</t>
  </si>
  <si>
    <t>BANDEJA MÓVEL, PADRÃO 19"</t>
  </si>
  <si>
    <t>FNDE 123</t>
  </si>
  <si>
    <t>GUIA DE CABOS FECHADO 1U</t>
  </si>
  <si>
    <t>CABO ELETRÔNICO CATEGORIA 6, INSTALADO EM EDIFICAÇÃO INSTITUCIONAL - FORNECIMENTO E INSTALAÇÃO. AF_11/2019</t>
  </si>
  <si>
    <t>6.625,30</t>
  </si>
  <si>
    <t>FNDE 316</t>
  </si>
  <si>
    <t>CABO ÓPTICO MULTIMODO, 4 FIBRA - FORNECIMENTO E INSTALAÇÃO</t>
  </si>
  <si>
    <t>110,00</t>
  </si>
  <si>
    <t>TOMADA DE REDE RJ45 - FORNECIMENTO E INSTALAÇÃO. AF_11/2019</t>
  </si>
  <si>
    <t>LUVA PARA ELETRODUTO, PVC, ROSCÁVEL, DN 25 MM (3/4"), PARA CIRCUITOS TERMINAIS, INSTALADA EM FORRO - FORNECIMENTO E INSTALAÇÃO. AF_03/2023</t>
  </si>
  <si>
    <t>54,00</t>
  </si>
  <si>
    <t>CAIXA RETANGULAR 4" X 2" MÉDIA (1,30 M DO PISO), PVC, INSTALADA EM PAREDE - FORNECIMENTO E INSTALAÇÃO. AF_03/2023</t>
  </si>
  <si>
    <t>104,00</t>
  </si>
  <si>
    <t>SUPORTE PARAFUSADO COM PLACA DE ENCAIXE 4" X 2" ALTO (2,00 M DO PISO) PARA PONTO ELÉTRICO - FORNECIMENTO E INSTALAÇÃO. AF_03/2023</t>
  </si>
  <si>
    <t>FNDE 42</t>
  </si>
  <si>
    <t>INSTALAÇÃO DE EXAUSTOR ELÉTRICO TIPO DOMICILIAR</t>
  </si>
  <si>
    <t>FNDE 31</t>
  </si>
  <si>
    <t>CAIXA ENTERRADA PARA INSTALAÇÕES TELEFÔNICAS TIPO R1, EM ALVENARIA COM BLOCOS DE CONCRETO, DIMENSÕES INTERNAS: 0,35X0,60X0,60 M, EXCLUINDO TAMPÃO. AF_12/2020</t>
  </si>
  <si>
    <t>CAIXA DE PASSAGEM PARA TELEFONE 80X80X15CM (SOBREPOR) FORNECIMENTO E INSTALACAO. AF_11/2019</t>
  </si>
  <si>
    <t>CAIXA DE PASSAGEM PARA TELEFONE 15X15X10CM (SOBREPOR), FORNECIMENTO E INSTALACAO. AF_11/2019</t>
  </si>
  <si>
    <t>218,00</t>
  </si>
  <si>
    <t>286,40</t>
  </si>
  <si>
    <t>9,90</t>
  </si>
  <si>
    <t>29,80</t>
  </si>
  <si>
    <t>ELETRODUTO RIGIDO, EM ACO ZINCADO OU GALVANIZADO, TIPO PESADO, DN=1", APARENTE - FORNECIMENTO E INSTALAÇÃO</t>
  </si>
  <si>
    <t>23,60</t>
  </si>
  <si>
    <t>141,80</t>
  </si>
  <si>
    <t>36,30</t>
  </si>
  <si>
    <t>223,30</t>
  </si>
  <si>
    <t>SISTEMA DE EXAUSTÃO MECÂNICA</t>
  </si>
  <si>
    <t>FNDE 44</t>
  </si>
  <si>
    <t>DUTO DE ALONGAMENTO PARA EXAUSTOR</t>
  </si>
  <si>
    <t>FNDE 45</t>
  </si>
  <si>
    <t>COIFA EM AÇO INOX 100CM X 150CM</t>
  </si>
  <si>
    <t>SISTEMA DE PROTEÇÃO CONTRA DESCARGAS ATMOSFÉRICAS (SPDA)</t>
  </si>
  <si>
    <t>CAPTOR TIPO FRANKLIN PARA SPDA - FORNECIMENTO E INSTALAÇÃO. AF_08/2023</t>
  </si>
  <si>
    <t>CONECTOR SPLIT-BOLT, PARA SPDA, PARA CABOS ATÉ 50 MM2 - FORNECIMENTO E INSTALAÇÃO. AF_08/2023</t>
  </si>
  <si>
    <t>ABRAÇADEIRA DE FIXAÇÃO DE BRAÇOS DE LUMINÁRIAS DE 2" - FORNECIMENTO E INSTALAÇÃO. AF_08/2020</t>
  </si>
  <si>
    <t>FNDE 68</t>
  </si>
  <si>
    <t>CONJUNTO DE ESTAIAMENTO PARA MASTRO DE SPDA</t>
  </si>
  <si>
    <t>FNDE 69</t>
  </si>
  <si>
    <t>CAIXA DE EǪUALIZAÇÃO DE ATERRAMENTO ELÉTRICO</t>
  </si>
  <si>
    <t>ESCAVAÇÃO MANUAL DE VALA. AF_09/2024</t>
  </si>
  <si>
    <t>1,25</t>
  </si>
  <si>
    <t>REATERRO MANUAL DE VALAS, COM COMPACTADOR DE SOLOS DE PERCUSSÃO. AF_08/2023</t>
  </si>
  <si>
    <t>0,10</t>
  </si>
  <si>
    <t>HASTE DE ATERRAMENTO, DIÂMETRO 5/8", COM 3 METROS - FORNECIMENTO E INSTALAÇÃO. AF_08/2023</t>
  </si>
  <si>
    <t>CORDOALHA DE COBRE NU 35 MM², NÃO ENTERRADA, COM ISOLADOR - FORNECIMENTO E INSTALAÇÃO. AF_08/2023</t>
  </si>
  <si>
    <t>70,00</t>
  </si>
  <si>
    <t>CORDOALHA DE COBRE NU 50 MM², ENTERRADA - FORNECIMENTO E INSTALAÇÃO. AF_08/2023</t>
  </si>
  <si>
    <t>616,00</t>
  </si>
  <si>
    <t>CAIXA DE INSPEÇÃO PARA ATERRAMENTO, CIRCULAR, EM POLIETILENO, DIÂMETRO INTERNO = 0,3 M. AF_12/2020</t>
  </si>
  <si>
    <t>FNDE 70</t>
  </si>
  <si>
    <t>TERMINAL A COMPRESSÃO</t>
  </si>
  <si>
    <t>FNDE 71</t>
  </si>
  <si>
    <t>SOLDA EXOTÉRMICA PARA SPDA - FORNECIMENTO E INSTALAÇÃO.</t>
  </si>
  <si>
    <t>ARMAÇÃO UTILIZANDO AÇO CA-25 DE 10,0 MM - MONTAGEM. AF_06/2022</t>
  </si>
  <si>
    <t>33,32</t>
  </si>
  <si>
    <t>SUPORTE ISOLADOR PARA FIXAÇÃO DA CORDOALHA DE COBRE EM ALVENARIA OU CONCRETO - FORNECIMENTO E INSTALAÇÃO. AF_08/2023</t>
  </si>
  <si>
    <t>180,00</t>
  </si>
  <si>
    <t>SERVIÇOS COMPLEMENTARES</t>
  </si>
  <si>
    <t>FNDE 39</t>
  </si>
  <si>
    <t>CONJUNTO DE MASTRO P/ TRÊS BANDEIRAS E PEDESTAL</t>
  </si>
  <si>
    <t>FNDE 40</t>
  </si>
  <si>
    <t>BANCADA DE GRANITO CINZA ANDORINHA, INCLUSIVE PASSA PRATOS, ESPESSURA 2 CM - FORNECIMENTO E INSTALAÇÃO</t>
  </si>
  <si>
    <t>89,08</t>
  </si>
  <si>
    <t>FNDE 47</t>
  </si>
  <si>
    <t>PRATELEIRA DE GRANITO CINZA ANDORINHA, ESPESSURA 2 CM - FORNECIMENTO E INSTALAÇÃO</t>
  </si>
  <si>
    <t>29,16</t>
  </si>
  <si>
    <t>FNDE 48</t>
  </si>
  <si>
    <t>ESCANINHOS EM MDF, REVESTIDOS EM LAMINADO MELAMÍNICO</t>
  </si>
  <si>
    <t>341,25</t>
  </si>
  <si>
    <t>FNDE 126</t>
  </si>
  <si>
    <t>TUBO AÇO GALVANIZADO D=3  P/BICICLETÁRIO, DIMENSÃO: H=75CM, L=150 CM, FIXADO EM BASE DE CONCRETO, PINTADO C/ESMALTE SINTETICO, EXCETO BASE DE CONCRETO E PINTURA DE</t>
  </si>
  <si>
    <t>FNDE 72</t>
  </si>
  <si>
    <t>BANCO EM ALVENARIA, TAMPO EM CONCRETO, C/ENCOSTO H=80cm (PINTADO)</t>
  </si>
  <si>
    <t>63,50</t>
  </si>
  <si>
    <t>FNDE 128</t>
  </si>
  <si>
    <t>PORTA OBJETO EM GRANITO CINZA ANDORINHA, ESPESSURA 2 CM - FORNECIMENTO E INSTALAÇÃO</t>
  </si>
  <si>
    <t>1,80</t>
  </si>
  <si>
    <t>FNDE 73</t>
  </si>
  <si>
    <t>BANCO EM ALVENARIA REVESTIDO EM CERÂMICA</t>
  </si>
  <si>
    <t>FNDE 311</t>
  </si>
  <si>
    <t>PEITORIL LINEAR EM GRANITO OU MÁRMORE, L = 24CM, COMPRIMENTO DE ATÉ 2M, ASSENTADO COM ARGAMASSA 1:6 COM ADITIVO</t>
  </si>
  <si>
    <t>237,12</t>
  </si>
  <si>
    <t>SUPORTE MÃO FRANCESA EM AÇO, ABAS IGUAIS 30 CM, CAPACIDADE MINIMA 60 KG, BRANCO - FORNECIMENTO E INSTALAÇÃO. AF_01/2020</t>
  </si>
  <si>
    <t>118,00</t>
  </si>
  <si>
    <t>FNDE 325</t>
  </si>
  <si>
    <t>POSTE OFICIAL COMPLETO PARA REDE DE VOLEI</t>
  </si>
  <si>
    <t>FNDE 327</t>
  </si>
  <si>
    <t>TRAVE OFICIAL COMPLETA PARA FUTEBOL DE SALÃO</t>
  </si>
  <si>
    <t>FNDE 326</t>
  </si>
  <si>
    <t>TABELA DE BASǪUETE OFICIAL COMPLETA</t>
  </si>
  <si>
    <t>SERVIÇOS FINAIS</t>
  </si>
  <si>
    <t>LIMPEZA DE PISO CERÂMICO OU PORCELANATO COM PANO ÚMIDO. AF_04/2019</t>
  </si>
  <si>
    <t>4.112,50</t>
  </si>
  <si>
    <r>
      <rPr>
        <b/>
        <sz val="11"/>
        <rFont val="Tw Cen MT"/>
        <family val="2"/>
      </rPr>
      <t xml:space="preserve">OBRA: </t>
    </r>
    <r>
      <rPr>
        <sz val="11"/>
        <rFont val="Tw Cen MT"/>
        <family val="2"/>
      </rPr>
      <t>CONTRATAÇÃO DE EMPRESA ESPECIALIZADA PARA EXECUÇÃO DE ESCOLA COM 13 SALAS – TÉRREO, NO MUNICÍPIO DE MOGEIRO –PB, CONFORME TERMO DE COMPROMISSO Nº 960784/2024/FNDE/CAIXA – OPERAÇÃO Nº 1094601–47 – PROGRAMA: EDUCAÇÃO BÁSICA DEMOCRÁTICA, COM QUALIDADE E EQUIDADE.</t>
    </r>
  </si>
  <si>
    <r>
      <rPr>
        <b/>
        <sz val="11"/>
        <rFont val="Tw Cen MT"/>
        <family val="2"/>
      </rPr>
      <t xml:space="preserve">LOCAL: </t>
    </r>
    <r>
      <rPr>
        <sz val="11"/>
        <rFont val="Tw Cen MT"/>
        <family val="2"/>
      </rPr>
      <t>MUNICIPIO DE MOGEIRO/PB</t>
    </r>
  </si>
  <si>
    <r>
      <rPr>
        <b/>
        <sz val="11"/>
        <rFont val="Tw Cen MT"/>
        <family val="2"/>
      </rPr>
      <t xml:space="preserve">BDI: </t>
    </r>
    <r>
      <rPr>
        <sz val="11"/>
        <rFont val="Tw Cen MT"/>
        <family val="2"/>
      </rPr>
      <t>22,47%</t>
    </r>
  </si>
  <si>
    <t>SINAPI: PB 01/2025-ORSE: SE 12/2024/PRÓPIO - PREÇOS NÃO DESONERADOS</t>
  </si>
  <si>
    <t>Valor Total:</t>
  </si>
  <si>
    <t xml:space="preserve"> (dez milhões, seiscentos e setenta e quatro mil, quinhentos e onze reais e quarenta e tres centavos)</t>
  </si>
  <si>
    <t xml:space="preserve">FORNECIMENTO E INSTALAÇÃO DE PLACA DE OBRA COM CHAPA GALVANIZADA E ESTRUTURA DE MADEIRA. </t>
  </si>
  <si>
    <t xml:space="preserve">TAPUME COM TELHA METÁLICA. </t>
  </si>
  <si>
    <t xml:space="preserve">ENTRADA DE ENERGIA ELÉTRICA, AÉREA, TRIFÁSICA, COM CAIXA DE EMBUTIR, CABO DE 10 MM2 E DISJUNTOR DIN 50A (NÃO INCLUSO O POSTE DE CONCRETO). </t>
  </si>
  <si>
    <t xml:space="preserve">LOCAÇÃO CONVENCIONAL DE OBRA, UTILIZANDO GABARITO DE TÁBUAS CORRIDAS PONTALETADAS A CADA 2,00M - 2 UTILIZAÇÕES. </t>
  </si>
  <si>
    <t xml:space="preserve">LIMPEZA MECANIZADA DE CAMADA VEGETAL, VEGETAÇÃO E PEǪUENAS ÁRVORES (DIÂMETRO DE TRONCO MENOR ǪUE 0,20 M), COM TRATOR DE ESTEIRAS. </t>
  </si>
  <si>
    <t xml:space="preserve">ESCAVAÇÃO MECANIZADA PARA BLOCO DE COROAMENTO OU SAPATA COM RETROESCAVADEIRA (INCLUINDO ESCAVAÇÃO PARA COLOCAÇÃO DE FÔRMAS). </t>
  </si>
  <si>
    <t xml:space="preserve">ATERRO MECANIZADO DE VALA COM RETROESCAVADEIRA (CAPACIDADE DA CAÇAMBA DA RETRO: 0,26 M³ / POTÊNCIA: 88 HP), LARGURA ATÉ 1,5 M, PROFUNDIDADE DE 1,5 A 3,0 M, COM SOLO ARGILO- ARENOSO. </t>
  </si>
  <si>
    <t xml:space="preserve">ESCAVAÇÃO MECANIZADA PARA VIGA BALDRAME OU SAPATA CORRIDA COM MINI-ESCAVADEIRA (INCLUINDO ESCAVAÇÃO PARA COLOCAÇÃO DE FÔRMAS). </t>
  </si>
  <si>
    <t xml:space="preserve">PREPARO DE FUNDO DE VALA COM LARGURA MAIOR OU IGUAL A 1,5 M E MENOR ǪUE 2,5 M (ACERTO DO SOLO NATURAL). </t>
  </si>
  <si>
    <t xml:space="preserve">REATERRO MECANIZADO DE VALA COM RETROESCAVADEIRA (CAPACIDADE DA CAÇAMBA  DA RETRO: 0,26 M³/POTÊNCIA: 88 HP), LARGURA 0,8 A 1,5 M, PROFUNDIDADE 1,5 A 3,0 M, COM SOLO (SEM SUBSTITUIÇÃO) DE 19 CATEGORIA E COMPACTADOR DE SOLOS DE PERCUSSÃO. </t>
  </si>
  <si>
    <t>ATERRO MECANIZADO DE VALA COM RETROESCAVADEIRA (CAPACIDADE DA CAÇAMBA DA RETRO: 0,26 M³ / POTÊNCIA: 88 HP), LARGURA ATÉ 1,5 M, PROFUNDIDADE DE 1,5 A 3,0 M, COM SOLO ARGILO- ARENOSO.</t>
  </si>
  <si>
    <t xml:space="preserve">LASTRO DE CONCRETO MAGRO, APLICADO EM BLOCOS DE COROAMENTO OU SAPATAS, ESPESSURA
DE 5 CM. </t>
  </si>
  <si>
    <t xml:space="preserve">FABRICAÇÃO, MONTAGEM E DESMONTAGEM DE FÔRMA PARA BLOCO DE COROAMENTO, EM MADEIRA SERRADA, E=25 MM, 4 UTILIZAÇÕES. </t>
  </si>
  <si>
    <t xml:space="preserve">ARMAÇÃO DE BLOCO UTILIZANDO AÇO CA-50 DE 6,3 MM - MONTAGEM. </t>
  </si>
  <si>
    <t xml:space="preserve">ARMAÇÃO DE BLOCO UTILIZANDO AÇO CA-50 DE 8 MM - MONTAGEM. </t>
  </si>
  <si>
    <t xml:space="preserve">ARMAÇÃO DE BLOCO UTILIZANDO AÇO CA-50 DE 10 MM - MONTAGEM. </t>
  </si>
  <si>
    <t>ARMAÇÃO DE BLOCO, SAPATA ISOLADA, VIGA BALDRAME E SAPATA CORRIDA UTILIZANDO AÇO CA-50 DE 12,5 MM - MONTAGEM.</t>
  </si>
  <si>
    <t xml:space="preserve">ARMAÇÃO DE BLOCO, SAPATA ISOLADA, VIGA BALDRAME E SAPATA CORRIDA UTILIZANDO AÇO CA-50 DE 16 MM - MONTAGEM. </t>
  </si>
  <si>
    <t xml:space="preserve">ARMAÇÃO DE BLOCO, SAPATA ISOLADA E SAPATA CORRIDA UTILIZANDO AÇO CA-50 DE 20 MM - MONTAGEM. </t>
  </si>
  <si>
    <t xml:space="preserve">ARMAÇÃO DE ESTRUTURAS DIVERSAS DE CONCRETO ARMADO, EXCETO VIGAS, PILARES, LAJES E FUNDAÇÕES, UTILIZANDO AÇO CA-60 DE 5,0 MM - MONTAGEM. </t>
  </si>
  <si>
    <t xml:space="preserve">CONCRETAGEM DE BLOCO DE COROAMENTO OU VIGA BALDRAME, FCK 30 MPA, COM USO DE BOMBA - LANÇAMENTO, ADENSAMENTO E ACABAMENTO. </t>
  </si>
  <si>
    <t xml:space="preserve">LASTRO DE CONCRETO MAGRO, APLICADO EM BLOCOS DE COROAMENTO OU SAPATAS, ESPESSURA DE 5 CM. </t>
  </si>
  <si>
    <t>LASTRO DE CONCRETO MAGRO, APLICADO EM BLOCOS DE COROAMENTO OU SAPATAS, ESPESSURA DE 5 CM.</t>
  </si>
  <si>
    <t xml:space="preserve">CONCRETO MAGRO PARA LASTRO, TRAÇO 1:4,5:4,5 (EM MASSA SECA DE CIMENTO/ AREIA MÉDIA/ BRITA 1) - PREPARO MECÂNICO COM BETONEIRA 600 L. </t>
  </si>
  <si>
    <t xml:space="preserve">FABRICAÇÃO, MONTAGEM E DESMONTAGEM DE FÔRMA PARA VIGA BALDRAME, EM MADEIRA SERRADA, E=25 MM, 4 UTILIZAÇÕES. </t>
  </si>
  <si>
    <t>ARMAÇÃO DE SAPATA ISOLADA, VIGA BALDRAME E SAPATA CORRIDA UTILIZANDO AÇO CA-50 DE 6,3 MM - MONTAGEM.</t>
  </si>
  <si>
    <t xml:space="preserve">ARMAÇÃO DE SAPATA ISOLADA, VIGA BALDRAME E SAPATA CORRIDA UTILIZANDO AÇO CA-50 DE 8 MM -
MONTAGEM. </t>
  </si>
  <si>
    <t xml:space="preserve">ARMAÇÃO DE SAPATA ISOLADA, VIGA BALDRAME E SAPATA CORRIDA UTILIZANDO AÇO CA-50 DE 10 MM -
MONTAGEM. </t>
  </si>
  <si>
    <t xml:space="preserve">ARMAÇÃO DE BLOCO, SAPATA ISOLADA, VIGA BALDRAME E SAPATA CORRIDA UTILIZANDO AÇO CA-50
DE 12,5 MM - MONTAGEM. </t>
  </si>
  <si>
    <t>ARMAÇÃO DE ESTRUTURAS DIVERSAS DE CONCRETO ARMADO, EXCETO VIGAS, PILARES, LAJES E FUNDAÇÕES, UTILIZANDO AÇO CA-60 DE 5,0 MM - MONTAGEM.</t>
  </si>
  <si>
    <t xml:space="preserve">ARMAÇÃO DE SAPATA ISOLADA, VIGA BALDRAME E SAPATA CORRIDA UTILIZANDO AÇO CA-50 DE 8 MM - MONTAGEM. </t>
  </si>
  <si>
    <t xml:space="preserve">ARMAÇÃO DE SAPATA ISOLADA, VIGA BALDRAME E SAPATA CORRIDA UTILIZANDO AÇO CA-50 DE 6,3 MM - MONTAGEM. </t>
  </si>
  <si>
    <t xml:space="preserve">ARMAÇÃO DE SAPATA ISOLADA, VIGA BALDRAME E SAPATA CORRIDA UTILIZANDO AÇO CA-50 DE 10 MM - MONTAGEM. </t>
  </si>
  <si>
    <t xml:space="preserve">ARMAÇÃO DE BLOCO, SAPATA ISOLADA, VIGA BALDRAME E SAPATA CORRIDA UTILIZANDO AÇO CA-50 DE 12,5 MM - MONTAGEM. </t>
  </si>
  <si>
    <t xml:space="preserve">FABRICAÇÃO, MONTAGEM E DESMONTAGEM DE FORMA PARA RADIER, PISO DE CONCRETO OU LAJE SOBRE SOLO, EM MADEIRA SERRADA, 4 UTILIZAÇÕES. </t>
  </si>
  <si>
    <t xml:space="preserve">CONCRETAGEM DE RADIER, PISO DE CONCRETO OU LAJE SOBRE SOLO, FCK 30 MPA - LANÇAMENTO, ADENSAMENTO E ACABAMENTO. </t>
  </si>
  <si>
    <t>FABRICAÇÃO, MONTAGEM E DESMONTAGEM DE FÔRMA PARA BLOCO DE COROAMENTO, EM MADEIRA SERRADA, E=25 MM, 4 UTILIZAÇÕES.</t>
  </si>
  <si>
    <t xml:space="preserve">MONTAGEM E DESMONTAGEM DE FÔRMA DE PILARES RETANGULARES E ESTRUTURAS SIMILARES, PÉ- DIREITO SIMPLES, EM CHAPA DE MADEIRA COMPENSADA PLASTIFICADA, 18 UTILIZAÇÕES. </t>
  </si>
  <si>
    <t xml:space="preserve">ARMAÇÃO DE PILAR OU VIGA DE ESTRUTURA CONVENCIONAL DE CONCRETO ARMADO UTILIZANDO AÇO CA-50 DE 6,3 MM - MONTAGEM. </t>
  </si>
  <si>
    <t xml:space="preserve">ARMAÇÃO DE PILAR OU VIGA DE ESTRUTURA CONVENCIONAL DE CONCRETO ARMADO UTILIZANDO AÇO CA-50 DE 10,0 MM - MONTAGEM. </t>
  </si>
  <si>
    <t xml:space="preserve">ARMAÇÃO DE PILAR OU VIGA DE ESTRUTURA CONVENCIONAL DE CONCRETO ARMADO UTILIZANDO AÇO CA-50 DE 12,5 MM - MONTAGEM. </t>
  </si>
  <si>
    <t xml:space="preserve">ARMAÇÃO DE PILAR OU VIGA DE ESTRUTURA CONVENCIONAL DE CONCRETO ARMADO UTILIZANDO AÇO CA-50 DE 16,0 MM - MONTAGEM. </t>
  </si>
  <si>
    <t xml:space="preserve">ARMAÇÃO DE PILAR OU VIGA DE ESTRUTURA CONVENCIONAL DE CONCRETO ARMADO UTILIZANDO AÇO CA-50 DE 20,0 MM - MONTAGEM. </t>
  </si>
  <si>
    <t xml:space="preserve">ARMAÇÃO DE PILAR OU VIGA DE ESTRUTURA CONVENCIONAL DE CONCRETO ARMADO UTILIZANDO AÇO CA-60 DE 5,0 MM - MONTAGEM. </t>
  </si>
  <si>
    <t xml:space="preserve">PLANTIO DE GRAMA BATATAIS EM PLACAS. </t>
  </si>
  <si>
    <t>Banco</t>
  </si>
  <si>
    <t>Descrição</t>
  </si>
  <si>
    <t>Tipo</t>
  </si>
  <si>
    <t>Und</t>
  </si>
  <si>
    <t>Quant.</t>
  </si>
  <si>
    <t>Valor Unit</t>
  </si>
  <si>
    <t>Total</t>
  </si>
  <si>
    <t xml:space="preserve"> 103689 </t>
  </si>
  <si>
    <t>PAVI - PAVIMENTAÇÃO</t>
  </si>
  <si>
    <t>m²</t>
  </si>
  <si>
    <t>Composição Auxiliar</t>
  </si>
  <si>
    <t xml:space="preserve"> 102234 </t>
  </si>
  <si>
    <t>PINTURA IMUNIZANTE PARA MADEIRA, 2 DEMÃOS. AF_01/2021</t>
  </si>
  <si>
    <t>PINT - PINTURAS</t>
  </si>
  <si>
    <t xml:space="preserve"> 88316 </t>
  </si>
  <si>
    <t>SERVENTE COM ENCARGOS COMPLEMENTARES</t>
  </si>
  <si>
    <t>SEDI - SERVIÇOS DIVERSOS</t>
  </si>
  <si>
    <t>H</t>
  </si>
  <si>
    <t xml:space="preserve"> 88262 </t>
  </si>
  <si>
    <t>CARPINTEIRO DE FORMAS COM ENCARGOS COMPLEMENTARES</t>
  </si>
  <si>
    <t>Insumo</t>
  </si>
  <si>
    <t xml:space="preserve"> 00004509 </t>
  </si>
  <si>
    <t>SARRAFO *2,5 X 10* CM EM PINUS, MISTA OU EQUIVALENTE DA REGIAO - BRUTA</t>
  </si>
  <si>
    <t>Material</t>
  </si>
  <si>
    <t xml:space="preserve"> 00004813 </t>
  </si>
  <si>
    <t>PLACA DE OBRA (PARA CONSTRUCAO CIVIL) EM CHAPA GALVANIZADA *N. 22*, ADESIVADA, DE *2,4 X 1,2* M (SEM POSTES PARA FIXACAO)</t>
  </si>
  <si>
    <t>M²</t>
  </si>
  <si>
    <t xml:space="preserve"> 00005065 </t>
  </si>
  <si>
    <t>PREGO DE ACO POLIDO COM CABECA 10 X 10 (7/8 X 17)</t>
  </si>
  <si>
    <t xml:space="preserve"> 00005069 </t>
  </si>
  <si>
    <t>PREGO DE ACO POLIDO COM CABECA 17 X 27 (2 1/2 X 11)</t>
  </si>
  <si>
    <t xml:space="preserve"> 98459 </t>
  </si>
  <si>
    <t>CANT - CANTEIRO DE OBRAS</t>
  </si>
  <si>
    <t xml:space="preserve"> 94974 </t>
  </si>
  <si>
    <t>CONCRETO MAGRO PARA LASTRO, TRAÇO 1:4,5:4,5 (EM MASSA SECA DE CIMENTO/ AREIA MÉDIA/ BRITA 1) - PREPARO MANUAL. AF_05/2021</t>
  </si>
  <si>
    <t>FUES - FUNDAÇÕES E ESTRUTURAS</t>
  </si>
  <si>
    <t>m³</t>
  </si>
  <si>
    <t xml:space="preserve"> 88239 </t>
  </si>
  <si>
    <t>AJUDANTE DE CARPINTEIRO COM ENCARGOS COMPLEMENTARES</t>
  </si>
  <si>
    <t xml:space="preserve"> 91693 </t>
  </si>
  <si>
    <t>SERRA CIRCULAR DE BANCADA COM MOTOR ELÉTRICO POTÊNCIA DE 5HP, COM COIFA PARA DISCO 10" - CHI DIURNO. AF_08/2015</t>
  </si>
  <si>
    <t>CHOR - CUSTOS HORÁRIOS DE MÁQUINAS E EQUIPAMENTOS</t>
  </si>
  <si>
    <t>CHI</t>
  </si>
  <si>
    <t xml:space="preserve"> 91692 </t>
  </si>
  <si>
    <t>SERRA CIRCULAR DE BANCADA COM MOTOR ELÉTRICO POTÊNCIA DE 5HP, COM COIFA PARA DISCO 10" - CHP DIURNO. AF_08/2015</t>
  </si>
  <si>
    <t>CHP</t>
  </si>
  <si>
    <t xml:space="preserve"> 00007243 </t>
  </si>
  <si>
    <t>TELHA TRAPEZOIDAL EM ACO ZINCADO, SEM PINTURA, ALTURA DE APROXIMADAMENTE 40 MM, ESPESSURA DE 0,50 MM E LARGURA UTIL DE 980 MM</t>
  </si>
  <si>
    <t xml:space="preserve"> 00004491 </t>
  </si>
  <si>
    <t>PONTALETE *7,5 X 7,5* CM EM PINUS, MISTA OU EQUIVALENTE DA REGIAO - BRUTA</t>
  </si>
  <si>
    <t xml:space="preserve"> 00005061 </t>
  </si>
  <si>
    <t>PREGO DE ACO POLIDO COM CABECA 18 X 27 (2 1/2 X 10)</t>
  </si>
  <si>
    <t xml:space="preserve"> 00006194 </t>
  </si>
  <si>
    <t>TABUA *2,5 X 15 CM EM PINUS, MISTA OU EQUIVALENTE DA REGIAO - BRUTA</t>
  </si>
  <si>
    <t xml:space="preserve"> 101509 </t>
  </si>
  <si>
    <t>INEL - INSTALAÇÃO ELÉTRICA/ELETRIFICAÇÃO E ILUMINAÇÃO EXTERNA</t>
  </si>
  <si>
    <t xml:space="preserve"> 96986 </t>
  </si>
  <si>
    <t>HASTE DE ATERRAMENTO, DIÂMETRO 3/4", COM 3 METROS - FORNECIMENTO E INSTALAÇÃO. AF_08/2023</t>
  </si>
  <si>
    <t xml:space="preserve"> 91919 </t>
  </si>
  <si>
    <t>CURVA 180 GRAUS PARA ELETRODUTO, PVC, ROSCÁVEL, DN 32 MM (1"), PARA CIRCUITOS TERMINAIS, INSTALADA EM PAREDE - FORNECIMENTO E INSTALAÇÃO. AF_03/2023</t>
  </si>
  <si>
    <t xml:space="preserve"> 91933 </t>
  </si>
  <si>
    <t>CABO DE COBRE FLEXÍVEL ISOLADO, 10 MM², ANTI-CHAMA 0,6/1,0 KV, PARA CIRCUITOS TERMINAIS - FORNECIMENTO E INSTALAÇÃO. AF_03/2023</t>
  </si>
  <si>
    <t xml:space="preserve"> 91917 </t>
  </si>
  <si>
    <t>CURVA 90 GRAUS PARA ELETRODUTO, PVC, ROSCÁVEL, DN 32 MM (1"), PARA CIRCUITOS TERMINAIS, INSTALADA EM PAREDE - FORNECIMENTO E INSTALAÇÃO. AF_03/2023</t>
  </si>
  <si>
    <t xml:space="preserve"> 93673 </t>
  </si>
  <si>
    <t>DISJUNTOR TRIPOLAR TIPO DIN, CORRENTE NOMINAL DE 50A - FORNECIMENTO E INSTALAÇÃO. AF_10/2020</t>
  </si>
  <si>
    <t xml:space="preserve"> 87367 </t>
  </si>
  <si>
    <t>ARGAMASSA TRAÇO 1:1:6 (EM VOLUME DE CIMENTO, CAL E AREIA MÉDIA ÚMIDA) PARA EMBOÇO/MASSA ÚNICA/ASSENTAMENTO DE ALVENARIA DE VEDAÇÃO, PREPARO MANUAL. AF_08/2019</t>
  </si>
  <si>
    <t xml:space="preserve"> 91872 </t>
  </si>
  <si>
    <t>ELETRODUTO RÍGIDO ROSCÁVEL, PVC, DN 32 MM (1"), PARA CIRCUITOS TERMINAIS, INSTALADO EM PAREDE - FORNECIMENTO E INSTALAÇÃO. AF_03/2023</t>
  </si>
  <si>
    <t xml:space="preserve"> 100578 </t>
  </si>
  <si>
    <t>ASSENTAMENTO DE POSTE DE CONCRETO COM COMPRIMENTO NOMINAL DE 9 M, CARGA NOMINAL MENOR OU IGUAL A 1000 DAN, ENGASTAMENTO SIMPLES COM 1,5 M DE SOLO (NÃO INCLUI FORNECIMENTO). AF_11/2019</t>
  </si>
  <si>
    <t xml:space="preserve"> 88247 </t>
  </si>
  <si>
    <t>AUXILIAR DE ELETRICISTA COM ENCARGOS COMPLEMENTARES</t>
  </si>
  <si>
    <t xml:space="preserve"> 96977 </t>
  </si>
  <si>
    <t xml:space="preserve"> 104749 </t>
  </si>
  <si>
    <t>CONECTOR GRAMPO METÁLICO TIPO OLHAL, PARA SPDA, PARA HASTE DE ATERRAMENTO DE 3/4'' E CABOS DE 10 A 50 MM2 - FORNECIMENTO E INSTALAÇÃO. AF_08/2023</t>
  </si>
  <si>
    <t xml:space="preserve"> 91885 </t>
  </si>
  <si>
    <t>LUVA PARA ELETRODUTO, PVC, ROSCÁVEL, DN 32 MM (1"), PARA CIRCUITOS TERMINAIS, INSTALADA EM PAREDE - FORNECIMENTO E INSTALAÇÃO. AF_03/2023</t>
  </si>
  <si>
    <t xml:space="preserve"> 88264 </t>
  </si>
  <si>
    <t>ELETRICISTA COM ENCARGOS COMPLEMENTARES</t>
  </si>
  <si>
    <t xml:space="preserve"> 00039997 </t>
  </si>
  <si>
    <t>PORCA ZINCADA, SEXTAVADA, DIAMETRO 1/4"</t>
  </si>
  <si>
    <t xml:space="preserve"> 00003398 </t>
  </si>
  <si>
    <t>ISOLADOR DE PORCELANA, TIPO ROLDANA, DIMENSOES DE *72* X *72* MM, PARA USO EM BAIXA TENSAO</t>
  </si>
  <si>
    <t xml:space="preserve"> 00001062 </t>
  </si>
  <si>
    <t>CAIXA INTERNA/EXTERNA DE MEDICAO PARA 1 MEDIDOR TRIFASICO, COM VISOR, EM CHAPA DE ACO 18 USG (PADRAO DA CONCESSIONARIA LOCAL)</t>
  </si>
  <si>
    <t xml:space="preserve"> 00014153 </t>
  </si>
  <si>
    <t>FITA METALICA PERFURADA, L = *18* MM, ROLO DE 30 M, CARGA RECOMENDADA = *30* KGF</t>
  </si>
  <si>
    <t xml:space="preserve"> 00004346 </t>
  </si>
  <si>
    <t>PARAFUSO DE FERRO POLIDO, SEXTAVADO, COM ROSCA PARCIAL, DIAMETRO 5/8", COMPRIMENTO 6", COM PORCA E ARRUELA DE PRESSAO MEDIA</t>
  </si>
  <si>
    <t xml:space="preserve"> 00039996 </t>
  </si>
  <si>
    <t>VERGALHAO ZINCADO ROSCA TOTAL, 1/4" (6,3 MM)</t>
  </si>
  <si>
    <t xml:space="preserve"> 00034643 </t>
  </si>
  <si>
    <t>CAIXA DE INSPECAO PARA ATERRAMENTO E PARA RAIOS, EM POLIPROPILENO, DIAMETRO = 300 MM X ALTURA = 400 MM</t>
  </si>
  <si>
    <t xml:space="preserve"> 00011267 </t>
  </si>
  <si>
    <t>ARRUELA LISA, REDONDA, DE LATAO POLIDO, DIAMETRO NOMINAL 5/8", DIAMETRO EXTERNO = 34 MM, DIAMETRO DO FURO = 17 MM, ESPESSURA = *2,5* MM</t>
  </si>
  <si>
    <t xml:space="preserve"> 00001094 </t>
  </si>
  <si>
    <t>ARMACAO VERTICAL COM HASTE E CONTRA-PINO, EM CHAPA DE ACO GALVANIZADO 3/16", COM 1 ESTRIBO, SEM ISOLADOR</t>
  </si>
  <si>
    <t xml:space="preserve"> 99059 </t>
  </si>
  <si>
    <t>LOCAÇÃO CONVENCIONAL DE OBRA, UTILIZANDO GABARITO DE TÁBUAS CORRIDAS PONTALETADAS A CADA 2,00M -  2 UTILIZAÇÕES. AF_03/2024</t>
  </si>
  <si>
    <t>SERT - SERVIÇOS TÉCNICOS</t>
  </si>
  <si>
    <t xml:space="preserve"> 00010567 </t>
  </si>
  <si>
    <t>TABUA *2,5 X 23* CM EM PINUS, MISTA OU EQUIVALENTE DA REGIAO - BRUTA</t>
  </si>
  <si>
    <t xml:space="preserve"> 00004433 </t>
  </si>
  <si>
    <t>CAIBRO NAO APARELHADO *6 X 6* CM, EM MACARANDUBA/MASSARANDUBA, ANGELIM OU EQUIVALENTE DA REGIAO - BRUTA</t>
  </si>
  <si>
    <t xml:space="preserve"> 00004417 </t>
  </si>
  <si>
    <t>SARRAFO NAO APARELHADO *2,5 X 7* CM, EM MACARANDUBA/MASSARANDUBA, ANGELIM, PEROBA-ROSA OU EQUIVALENTE DA REGIAO - BRUTA</t>
  </si>
  <si>
    <t xml:space="preserve"> 00007356 </t>
  </si>
  <si>
    <t>TINTA LATEX ACRILICA PREMIUM, COR BRANCO FOSCO</t>
  </si>
  <si>
    <t>L</t>
  </si>
  <si>
    <t xml:space="preserve"> 00005068 </t>
  </si>
  <si>
    <t>PREGO DE ACO POLIDO COM CABECA 17 X 21 (2 X 11)</t>
  </si>
  <si>
    <t xml:space="preserve"> 98525 </t>
  </si>
  <si>
    <t>LIMPEZA MECANIZADA DE CAMADA VEGETAL, VEGETAÇÃO E PEQUENAS ÁRVORES (DIÂMETRO DE TRONCO MENOR QUE 0,20 M), COM TRATOR DE ESTEIRAS. AF_03/2024</t>
  </si>
  <si>
    <t>URBA - URBANIZAÇÃO</t>
  </si>
  <si>
    <t xml:space="preserve"> 88441 </t>
  </si>
  <si>
    <t>JARDINEIRO COM ENCARGOS COMPLEMENTARES</t>
  </si>
  <si>
    <t xml:space="preserve"> 89031 </t>
  </si>
  <si>
    <t>TRATOR DE ESTEIRAS, POTÊNCIA 100 HP, PESO OPERACIONAL 9,4 T, COM LÂMINA 2,19 M3 - CHI DIURNO. AF_06/2014</t>
  </si>
  <si>
    <t xml:space="preserve"> 89032 </t>
  </si>
  <si>
    <t>TRATOR DE ESTEIRAS, POTÊNCIA 100 HP, PESO OPERACIONAL 9,4 T, COM LÂMINA 2,19 M3 - CHP DIURNO. AF_06/2014</t>
  </si>
  <si>
    <t xml:space="preserve"> 96521 </t>
  </si>
  <si>
    <t>MOVT - MOVIMENTO DE TERRA</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</si>
  <si>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</si>
  <si>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</si>
  <si>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88309 </t>
  </si>
  <si>
    <t>PEDREIRO COM ENCARGOS COMPLEMENTARES</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</si>
  <si>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</si>
  <si>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</si>
  <si>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94318 </t>
  </si>
  <si>
    <t>ATERRO MECANIZADO DE VALA COM RETROESCAVADEIRA (CAPACIDADE DA CAÇAMBA DA RETRO: 0,26 M³ / POTÊNCIA: 88 HP), LARGURA ATÉ 1,5 M, PROFUNDIDADE DE 1,5 A 3,0 M, COM SOLO ARGILO-ARENOSO. AF_08/2023</t>
  </si>
  <si>
    <t xml:space="preserve"> 91533 </t>
  </si>
  <si>
    <t>COMPACTADOR DE SOLOS DE PERCUSSÃO (SOQUETE) COM MOTOR A GASOLINA 4 TEMPOS, POTÊNCIA 4 CV - CHP DIURNO. AF_08/2015</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</si>
  <si>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</si>
  <si>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</si>
  <si>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</si>
  <si>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</si>
  <si>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 xml:space="preserve"> 00006079 </t>
  </si>
  <si>
    <t>ARGILA, ARGILA VERMELHA OU ARGILA ARENOSA (RETIRADA NA JAZIDA, SEM TRANSPORTE)</t>
  </si>
  <si>
    <t>M³</t>
  </si>
  <si>
    <t xml:space="preserve"> 96525 </t>
  </si>
  <si>
    <t xml:space="preserve"> 96246 </t>
  </si>
  <si>
    <t>MINIESCAVADEIRA SOBRE ESTEIRAS, POTÊNCIA LÍQUIDA DE *30* HP, PESO OPERACIONAL DE *3.500* KG - CHI DIURNO. AF_04/2017</t>
  </si>
  <si>
    <t xml:space="preserve"> 96245 </t>
  </si>
  <si>
    <t>MINIESCAVADEIRA SOBRE ESTEIRAS, POTÊNCIA LÍQUIDA DE *30* HP, PESO OPERACIONAL DE *3.500* KG - CHP DIURNO. AF_04/2017</t>
  </si>
  <si>
    <t xml:space="preserve"> 101617 </t>
  </si>
  <si>
    <t>PREPARO DE FUNDO DE VALA COM LARGURA MAIOR OU IGUAL A 1,5 M E MENOR QUE 2,5 M (ACERTO DO SOLO NATURAL). AF_08/2020</t>
  </si>
  <si>
    <t xml:space="preserve"> 91534 </t>
  </si>
  <si>
    <t>COMPACTADOR DE SOLOS DE PERCUSSÃO (SOQUETE) COM MOTOR A GASOLINA 4 TEMPOS, POTÊNCIA 4 CV - CHI DIURNO. AF_08/2015</t>
  </si>
  <si>
    <t xml:space="preserve"> 93381 </t>
  </si>
  <si>
    <t>REATERRO MECANIZADO DE VALA COM RETROESCAVADEIRA (CAPACIDADE DA CAÇAMBA   DA RETRO: 0,26 M³/POTÊNCIA: 88 HP), LARGURA 0,8 A 1,5 M, PROFUNDIDADE 1,5 A 3,0 M, COM SOLO (SEM SUBSTITUIÇÃO) DE 1ª CATEGORIA E COMPACTADOR DE SOLOS DE PERCUSSÃO. AF_08/2023</t>
  </si>
  <si>
    <t xml:space="preserve"> 100897 </t>
  </si>
  <si>
    <t>ESTACA ESCAVADA MECANICAMENTE, SEM FLUIDO ESTABILIZANTE, COM 40CM DE DIÂMETRO, CONCRETO LANÇADO POR CAMINHÃO BETONEIRA (EXCLUSIVE MOBILIZAÇÃO E DESMOBILIZAÇÃO). AF_01/2020_PA</t>
  </si>
  <si>
    <t xml:space="preserve"> 100973 </t>
  </si>
  <si>
    <t>CARGA, MANOBRA E DESCARGA DE SOLOS E MATERIAIS GRANULARES EM CAMINHÃO BASCULANTE 6 M³ - CARGA COM PÁ CARREGADEIRA (CAÇAMBA DE 1,7 A 2,8 M³ / 128 HP) E DESCARGA LIVRE (UNIDADE: M3). AF_07/2020</t>
  </si>
  <si>
    <t>TRAN - TRANSPORTES, CARGAS E DESCARGAS</t>
  </si>
  <si>
    <t xml:space="preserve"> 95579 </t>
  </si>
  <si>
    <t>MONTAGEM DE ARMADURA DE ESTACAS, DIÂMETRO = 16,0 MM. AF_09/2021_PS</t>
  </si>
  <si>
    <t xml:space="preserve"> 97913 </t>
  </si>
  <si>
    <t>TRANSPORTE COM CAMINHÃO BASCULANTE DE 6 M³, EM VIA URBANA EM REVESTIMENTO PRIMÁRIO (UNIDADE: M3XKM). AF_07/2020</t>
  </si>
  <si>
    <t>M3XKM</t>
  </si>
  <si>
    <t xml:space="preserve"> 90778 </t>
  </si>
  <si>
    <t>ENGENHEIRO CIVIL DE OBRA PLENO COM ENCARGOS COMPLEMENTARES</t>
  </si>
  <si>
    <t xml:space="preserve"> 90681 </t>
  </si>
  <si>
    <t>PERFURATRIZ HIDRÁULICA SOBRE CAMINHÃO COM TRADO CURTO ACOPLADO, PROFUNDIDADE MÁXIMA DE 20 M, DIÂMETRO MÁXIMO DE 1500 MM, POTÊNCIA INSTALADA DE 137 HP, MESA ROTATIVA COM TORQUE MÁXIMO DE 30 KNM - CHI DIURNO. AF_06/2015</t>
  </si>
  <si>
    <t xml:space="preserve"> 90680 </t>
  </si>
  <si>
    <t>PERFURATRIZ HIDRÁULICA SOBRE CAMINHÃO COM TRADO CURTO ACOPLADO, PROFUNDIDADE MÁXIMA DE 20 M, DIÂMETRO MÁXIMO DE 1500 MM, POTÊNCIA INSTALADA DE 137 HP, MESA ROTATIVA COM TORQUE MÁXIMO DE 30 KNM - CHP DIURNO. AF_06/2015</t>
  </si>
  <si>
    <t xml:space="preserve"> 00038405 </t>
  </si>
  <si>
    <t>CONCRETO USINADO BOMBEAVEL, CLASSE DE RESISTENCIA C25, COM BRITA 0 E 1, SLUMP = 130 +/- 20 MM, EXCLUI SERVICO DE BOMBEAMENTO (NBR 8953)</t>
  </si>
  <si>
    <t xml:space="preserve"> 96619 </t>
  </si>
  <si>
    <t xml:space="preserve"> 94968 </t>
  </si>
  <si>
    <t xml:space="preserve"> 96534 </t>
  </si>
  <si>
    <t xml:space="preserve"> 00006212 </t>
  </si>
  <si>
    <t>TABUA *2,5 X 30 CM EM PINUS, MISTA OU EQUIVALENTE DA REGIAO - BRUTA</t>
  </si>
  <si>
    <t xml:space="preserve"> 00002692 </t>
  </si>
  <si>
    <t>DESMOLDANTE PROTETOR PARA FORMAS DE MADEIRA, DE BASE OLEOSA EMULSIONADA EM AGUA</t>
  </si>
  <si>
    <t xml:space="preserve"> 00005074 </t>
  </si>
  <si>
    <t>PREGO DE ACO POLIDO COM CABECA 15 X 18 (1 1/2 X 13)</t>
  </si>
  <si>
    <t xml:space="preserve"> 00004517 </t>
  </si>
  <si>
    <t>SARRAFO *2,5 X 7,5* CM EM PINUS, MISTA OU EQUIVALENTE DA REGIAO - BRUTA</t>
  </si>
  <si>
    <t xml:space="preserve"> 00040304 </t>
  </si>
  <si>
    <t>PREGO DE ACO POLIDO COM CABECA DUPLA 17 X 27 (2 1/2 X 11)</t>
  </si>
  <si>
    <t xml:space="preserve"> 96544 </t>
  </si>
  <si>
    <t xml:space="preserve"> 88238 </t>
  </si>
  <si>
    <t>AJUDANTE DE ARMADOR COM ENCARGOS COMPLEMENTARES</t>
  </si>
  <si>
    <t xml:space="preserve"> 88245 </t>
  </si>
  <si>
    <t>ARMADOR COM ENCARGOS COMPLEMENTARES</t>
  </si>
  <si>
    <t xml:space="preserve"> 92801 </t>
  </si>
  <si>
    <t>CORTE E DOBRA DE AÇO CA-50, DIÂMETRO DE 6,3 MM. AF_06/2022</t>
  </si>
  <si>
    <t xml:space="preserve"> 00043132 </t>
  </si>
  <si>
    <t>ARAME RECOZIDO 16 BWG, D = 1,65 MM (0,016 KG/M) OU 18 BWG, D = 1,25 MM (0,01 KG/M)</t>
  </si>
  <si>
    <t xml:space="preserve"> 00039017 </t>
  </si>
  <si>
    <t>ESPACADOR / DISTANCIADOR CIRCULAR COM ENTRADA LATERAL, EM PLASTICO, PARA VERGALHAO *4,2 A 12,5* MM, COBRIMENTO 20 MM</t>
  </si>
  <si>
    <t xml:space="preserve"> 96545 </t>
  </si>
  <si>
    <t xml:space="preserve"> 92802 </t>
  </si>
  <si>
    <t>CORTE E DOBRA DE AÇO CA-50, DIÂMETRO DE 8,0 MM. AF_06/2022</t>
  </si>
  <si>
    <t xml:space="preserve"> 96546 </t>
  </si>
  <si>
    <t xml:space="preserve"> 92803 </t>
  </si>
  <si>
    <t>CORTE E DOBRA DE AÇO CA-50, DIÂMETRO DE 10,0 MM. AF_06/2022</t>
  </si>
  <si>
    <t xml:space="preserve"> 104920 </t>
  </si>
  <si>
    <t xml:space="preserve"> 92804 </t>
  </si>
  <si>
    <t>CORTE E DOBRA DE AÇO CA-50, DIÂMETRO DE 12,5 MM. AF_06/2022</t>
  </si>
  <si>
    <t xml:space="preserve"> 104921 </t>
  </si>
  <si>
    <t xml:space="preserve"> 92805 </t>
  </si>
  <si>
    <t>CORTE E DOBRA DE AÇO CA-50, DIÂMETRO DE 16,0 MM. AF_06/2022</t>
  </si>
  <si>
    <t xml:space="preserve"> 104922 </t>
  </si>
  <si>
    <t xml:space="preserve"> 92806 </t>
  </si>
  <si>
    <t>CORTE E DOBRA DE AÇO CA-50, DIÂMETRO DE 20,0 MM. AF_06/2022</t>
  </si>
  <si>
    <t xml:space="preserve"> 92915 </t>
  </si>
  <si>
    <t xml:space="preserve"> 92800 </t>
  </si>
  <si>
    <t>CORTE E DOBRA DE AÇO CA-60, DIÂMETRO DE 5,0 MM. AF_06/2022</t>
  </si>
  <si>
    <t xml:space="preserve"> 96557 </t>
  </si>
  <si>
    <t xml:space="preserve"> 90586 </t>
  </si>
  <si>
    <t>VIBRADOR DE IMERSÃO, DIÂMETRO DE PONTEIRA 45MM, MOTOR ELÉTRICO TRIFÁSICO POTÊNCIA DE 2 CV - CHP DIURNO. AF_06/2015</t>
  </si>
  <si>
    <t xml:space="preserve"> 90587 </t>
  </si>
  <si>
    <t>VIBRADOR DE IMERSÃO, DIÂMETRO DE PONTEIRA 45MM, MOTOR ELÉTRICO TRIFÁSICO POTÊNCIA DE 2 CV - CHI DIURNO. AF_06/2015</t>
  </si>
  <si>
    <t xml:space="preserve"> 00001525 </t>
  </si>
  <si>
    <t>CONCRETO USINADO BOMBEAVEL, CLASSE DE RESISTENCIA C30, BRITA 0 E 1, SLUMP = 100 +/- 20 MM, COM BOMBEAMENTO (DISPONIBILIZACAO DE BOMBA), SEM O LANCAMENTO (NBR 8953)</t>
  </si>
  <si>
    <t xml:space="preserve"> 89226 </t>
  </si>
  <si>
    <t>BETONEIRA CAPACIDADE NOMINAL DE 600 L, CAPACIDADE DE MISTURA 360 L, MOTOR ELÉTRICO TRIFÁSICO POTÊNCIA DE 4 CV, SEM CARREGADOR - CHI DIURNO. AF_05/2023</t>
  </si>
  <si>
    <t xml:space="preserve"> 88377 </t>
  </si>
  <si>
    <t>OPERADOR DE BETONEIRA ESTACIONÁRIA/MISTURADOR COM ENCARGOS COMPLEMENTARES</t>
  </si>
  <si>
    <t xml:space="preserve"> 89225 </t>
  </si>
  <si>
    <t>BETONEIRA CAPACIDADE NOMINAL DE 600 L, CAPACIDADE DE MISTURA 360 L, MOTOR ELÉTRICO TRIFÁSICO POTÊNCIA DE 4 CV, SEM CARREGADOR - CHP DIURNO. AF_05/2023</t>
  </si>
  <si>
    <t xml:space="preserve"> 00001379 </t>
  </si>
  <si>
    <t>CIMENTO PORTLAND COMPOSTO CP II-32</t>
  </si>
  <si>
    <t xml:space="preserve"> 00000370 </t>
  </si>
  <si>
    <t>AREIA MEDIA - POSTO JAZIDA/FORNECEDOR (RETIRADO NA JAZIDA, SEM TRANSPORTE)</t>
  </si>
  <si>
    <t xml:space="preserve"> 00004721 </t>
  </si>
  <si>
    <t>PEDRA BRITADA N. 1 (9,5 A 19 MM) POSTO PEDREIRA/FORNECEDOR, SEM FRETE</t>
  </si>
  <si>
    <t xml:space="preserve"> 96536 </t>
  </si>
  <si>
    <t xml:space="preserve"> 00005073 </t>
  </si>
  <si>
    <t>PREGO DE ACO POLIDO COM CABECA 17 X 24 (2 1/4 X 11)</t>
  </si>
  <si>
    <t xml:space="preserve"> 104917 </t>
  </si>
  <si>
    <t xml:space="preserve"> 104918 </t>
  </si>
  <si>
    <t xml:space="preserve"> 104919 </t>
  </si>
  <si>
    <t xml:space="preserve"> 97086 </t>
  </si>
  <si>
    <t xml:space="preserve"> 00006193 </t>
  </si>
  <si>
    <t>TABUA NAO APARELHADA *2,5 X 20* CM, EM MACARANDUBA/MASSARANDUBA, ANGELIM OU EQUIVALENTE DA REGIAO - BRUTA</t>
  </si>
  <si>
    <t xml:space="preserve"> 97096 </t>
  </si>
  <si>
    <t xml:space="preserve"> 92443 </t>
  </si>
  <si>
    <t>MONTAGEM E DESMONTAGEM DE FÔRMA DE PILARES RETANGULARES E ESTRUTURAS SIMILARES, PÉ-DIREITO SIMPLES, EM CHAPA DE MADEIRA COMPENSADA PLASTIFICADA, 18 UTILIZAÇÕES. AF_09/2020</t>
  </si>
  <si>
    <t xml:space="preserve"> 92264 </t>
  </si>
  <si>
    <t>FABRICAÇÃO DE FÔRMA PARA PILARES E ESTRUTURAS SIMILARES, EM CHAPA DE MADEIRA COMPENSADA PLASTIFICADA, E = 18 MM. AF_09/2020</t>
  </si>
  <si>
    <t xml:space="preserve"> 00040275 </t>
  </si>
  <si>
    <t>LOCACAO DE VIGA SANDUICHE METALICA VAZADA PARA TRAVAMENTO DE PILARES, ALTURA DE *8* CM, LARGURA DE *6* CM E EXTENSAO DE 2 M</t>
  </si>
  <si>
    <t>Equipamento</t>
  </si>
  <si>
    <t>MES</t>
  </si>
  <si>
    <t xml:space="preserve"> 00040271 </t>
  </si>
  <si>
    <t>LOCACAO DE APRUMADOR METALICO DE PILAR, COM ALTURA E ANGULO REGULAVEIS, EXTENSAO DE *1,50* A *2,80* M</t>
  </si>
  <si>
    <t xml:space="preserve"> 00040287 </t>
  </si>
  <si>
    <t>LOCACAO DE BARRA DE ANCORAGEM DE 0,80 A 1,20 M DE EXTENSAO, COM ROSCA DE 5/8", INCLUINDO PORCA E FLANGE</t>
  </si>
  <si>
    <t xml:space="preserve"> 92760 </t>
  </si>
  <si>
    <t xml:space="preserve"> 92762 </t>
  </si>
  <si>
    <t xml:space="preserve"> 92763 </t>
  </si>
  <si>
    <t xml:space="preserve"> 92764 </t>
  </si>
  <si>
    <t xml:space="preserve"> 92765 </t>
  </si>
  <si>
    <t xml:space="preserve"> 92759 </t>
  </si>
  <si>
    <t xml:space="preserve"> 92479 </t>
  </si>
  <si>
    <t>MONTAGEM E DESMONTAGEM DE FÔRMA DE VIGA, ESCORAMENTO COM GARFO DE MADEIRA, PÉ-DIREITO SIMPLES, EM CHAPA DE MADEIRA PLASTIFICADA, 18 UTILIZAÇÕES. AF_09/2020</t>
  </si>
  <si>
    <t xml:space="preserve"> 92272 </t>
  </si>
  <si>
    <t>FABRICAÇÃO DE ESCORAS DE VIGA DO TIPO GARFO, EM MADEIRA. AF_09/2020</t>
  </si>
  <si>
    <t xml:space="preserve"> 92266 </t>
  </si>
  <si>
    <t>FABRICAÇÃO DE FÔRMA PARA VIGAS, EM CHAPA DE MADEIRA COMPENSADA PLASTIFICADA, E = 18 MM. AF_09/2020</t>
  </si>
  <si>
    <t xml:space="preserve"> 92761 </t>
  </si>
  <si>
    <t xml:space="preserve"> 92766 </t>
  </si>
  <si>
    <t xml:space="preserve"> 92798 </t>
  </si>
  <si>
    <t>CORTE E DOBRA DE AÇO CA-50, DIÂMETRO DE 25,0 MM. AF_06/2022</t>
  </si>
  <si>
    <t xml:space="preserve"> 93184 </t>
  </si>
  <si>
    <t xml:space="preserve"> 94964 </t>
  </si>
  <si>
    <t>CONCRETO FCK = 20MPA, TRAÇO 1:2,7:3 (EM MASSA SECA DE CIMENTO/ AREIA MÉDIA/ BRITA 1) - PREPARO MECÂNICO COM BETONEIRA 400 L. AF_05/2021</t>
  </si>
  <si>
    <t xml:space="preserve"> 92270 </t>
  </si>
  <si>
    <t>FABRICAÇÃO DE FÔRMA PARA VIGAS, COM MADEIRA SERRADA, E = 25 MM. AF_09/2020</t>
  </si>
  <si>
    <t xml:space="preserve"> 87294 </t>
  </si>
  <si>
    <t>ARGAMASSA TRAÇO 1:2:9 (EM VOLUME DE CIMENTO, CAL E AREIA MÉDIA ÚMIDA) PARA EMBOÇO/MASSA ÚNICA/ASSENTAMENTO DE ALVENARIA DE VEDAÇÃO, PREPARO MECÂNICO COM BETONEIRA 600 L. AF_08/2019</t>
  </si>
  <si>
    <t xml:space="preserve"> 92526 </t>
  </si>
  <si>
    <t xml:space="preserve"> 92268 </t>
  </si>
  <si>
    <t>FABRICAÇÃO DE FÔRMA PARA LAJES, EM CHAPA DE MADEIRA COMPENSADA PLASTIFICADA, E = 18 MM. AF_09/2020</t>
  </si>
  <si>
    <t xml:space="preserve"> 00010749 </t>
  </si>
  <si>
    <t>LOCACAO DE ESCORA METALICA TELESCOPICA, COM ALTURA REGULAVEL DE *1,80* A *3,20* M, COM CAPACIDADE DE CARGA DE NO MINIMO 1000 KGF (10 KN), INCLUSO TRIPE E FORCADO</t>
  </si>
  <si>
    <t>M/MES</t>
  </si>
  <si>
    <t xml:space="preserve"> 00040270 </t>
  </si>
  <si>
    <t>VIGA DE ESCORAMENTO H20, DE MADEIRA, PESO DE 5,00 A 5,20 KG/M, COM EXTREMIDADES PLASTICAS</t>
  </si>
  <si>
    <t xml:space="preserve"> 97113 </t>
  </si>
  <si>
    <t xml:space="preserve"> 00042408 </t>
  </si>
  <si>
    <t>LONA PLASTICA EXTRA FORTE PRETA, E = 200 MICRA</t>
  </si>
  <si>
    <t xml:space="preserve"> 97088 </t>
  </si>
  <si>
    <t>ARMAÇÃO PARA EXECUÇÃO DE RADIER, PISO DE CONCRETO OU LAJE SOBRE SOLO, COM USO DE TELA Q-92. AF_09/2021</t>
  </si>
  <si>
    <t xml:space="preserve"> 00021141 </t>
  </si>
  <si>
    <t>TELA DE ACO SOLDADA NERVURADA, CA-60, Q-92, (1,48 KG/M2), DIAMETRO DO FIO = 4,2 MM, LARGURA = 2,45 X 60 M DE COMPRIMENTO, ESPACAMENTO DA MALHA = 15 X 15 CM</t>
  </si>
  <si>
    <t xml:space="preserve"> 00042407 </t>
  </si>
  <si>
    <t>TRELICA NERVURADA (ESPACADOR), ALTURA = 120,0 MM, DIAMETRO DOS BANZOS INFERIORES E SUPERIOR = 6,0 MM, DIAMETRO DA DIAGONAL = 4,2 MM</t>
  </si>
  <si>
    <t xml:space="preserve"> 101747 </t>
  </si>
  <si>
    <t>PISO - PISOS</t>
  </si>
  <si>
    <t xml:space="preserve"> 95282 </t>
  </si>
  <si>
    <t>DESEMPENADEIRA DE CONCRETO, PESO DE 78 KG, 4 PÁS, MOTOR A GASOLINA, POTÊNCIA 5,5 HP - CHP DIURNO. AF_05/2023</t>
  </si>
  <si>
    <t xml:space="preserve"> 00034492 </t>
  </si>
  <si>
    <t>CONCRETO USINADO BOMBEAVEL, CLASSE DE RESISTENCIA C20, COM BRITA 0 E 1, SLUMP = 100 +/- 20 MM, EXCLUI SERVICO DE BOMBEAMENTO (NBR 8953)</t>
  </si>
  <si>
    <t xml:space="preserve"> 00043146 </t>
  </si>
  <si>
    <t>ENDURECEDOR MINERAL DE BASE CIMENTICIA PARA PISO DE CONCRETO</t>
  </si>
  <si>
    <t xml:space="preserve"> 100324 </t>
  </si>
  <si>
    <t xml:space="preserve"> 91278 </t>
  </si>
  <si>
    <t>PLACA VIBRATÓRIA REVERSÍVEL COM MOTOR 4 TEMPOS A GASOLINA, FORÇA CENTRÍFUGA DE 25 KN (2500 KGF), POTÊNCIA 5,5 CV - CHI DIURNO. AF_08/2015</t>
  </si>
  <si>
    <t xml:space="preserve"> 91277 </t>
  </si>
  <si>
    <t>PLACA VIBRATÓRIA REVERSÍVEL COM MOTOR 4 TEMPOS A GASOLINA, FORÇA CENTRÍFUGA DE 25 KN (2500 KGF), POTÊNCIA 5,5 CV - CHP DIURNO. AF_08/2015</t>
  </si>
  <si>
    <t xml:space="preserve"> 00004718 </t>
  </si>
  <si>
    <t>PEDRA BRITADA N. 2 (19 A 38 MM) POSTO PEDREIRA/FORNECEDOR, SEM FRETE</t>
  </si>
  <si>
    <t xml:space="preserve"> 92514 </t>
  </si>
  <si>
    <t xml:space="preserve"> 92267 </t>
  </si>
  <si>
    <t>FABRICAÇÃO DE FÔRMA PARA LAJES, EM CHAPA DE MADEIRA COMPENSADA RESINADA, E = 17 MM. AF_09/2020</t>
  </si>
  <si>
    <t xml:space="preserve"> 92769 </t>
  </si>
  <si>
    <t xml:space="preserve"> 92768 </t>
  </si>
  <si>
    <t xml:space="preserve"> 92770 </t>
  </si>
  <si>
    <t xml:space="preserve"> 97083 </t>
  </si>
  <si>
    <t xml:space="preserve"> 95264 </t>
  </si>
  <si>
    <t>COMPACTADOR DE SOLOS DE PERCUSÃO (SOQUETE) COM MOTOR A GASOLINA, POTÊNCIA 3 CV - CHP DIURNO. AF_09/2016</t>
  </si>
  <si>
    <t xml:space="preserve"> 95265 </t>
  </si>
  <si>
    <t>COMPACTADOR DE SOLOS DE PERCUSÃO (SOQUETE) COM MOTOR A GASOLINA, POTÊNCIA 3 CV - CHI DIURNO. AF_09/2016</t>
  </si>
  <si>
    <t xml:space="preserve"> 96622 </t>
  </si>
  <si>
    <t xml:space="preserve"> 97087 </t>
  </si>
  <si>
    <t xml:space="preserve"> 94991 </t>
  </si>
  <si>
    <t xml:space="preserve"> 101161 </t>
  </si>
  <si>
    <t>PARE - PAREDES/PAINEIS</t>
  </si>
  <si>
    <t xml:space="preserve"> 100489 </t>
  </si>
  <si>
    <t>ARGAMASSA TRAÇO 1:3 (EM VOLUME DE CIMENTO E AREIA MÉDIA ÚMIDA), PREPARO MECÂNICO COM BETONEIRA 600 L. AF_08/2019</t>
  </si>
  <si>
    <t xml:space="preserve"> 00000665 </t>
  </si>
  <si>
    <t>ELEMENTO VAZADO DE CONCRETO, QUADRICULADO, 16 FUROS *50 X 50 X 7* CM</t>
  </si>
  <si>
    <t xml:space="preserve"> 103324 </t>
  </si>
  <si>
    <t xml:space="preserve"> 87292 </t>
  </si>
  <si>
    <t>ARGAMASSA TRAÇO 1:2:8 (EM VOLUME DE CIMENTO, CAL E AREIA MÉDIA ÚMIDA) PARA EMBOÇO/MASSA ÚNICA/ASSENTAMENTO DE ALVENARIA DE VEDAÇÃO, PREPARO MECÂNICO COM BETONEIRA 400 L. AF_08/2019</t>
  </si>
  <si>
    <t xml:space="preserve"> 00037593 </t>
  </si>
  <si>
    <t>BLOCO CERAMICO / TIJOLO VAZADO PARA ALVENARIA DE VEDACAO, FUROS NA VERTICAL DE 14 X 19 X 39 CM (L X A X C)</t>
  </si>
  <si>
    <t xml:space="preserve"> 00034547 </t>
  </si>
  <si>
    <t>TELA DE ACO SOLDADA GALVANIZADA/ZINCADA PARA ALVENARIA, FIO D = *1,20 A 1,70* MM, MALHA 15 X 15 MM, (C X L) *50 X 12* CM</t>
  </si>
  <si>
    <t xml:space="preserve"> 00037395 </t>
  </si>
  <si>
    <t>PINO DE ACO COM FURO, HASTE = 27 MM (ACAO DIRETA)</t>
  </si>
  <si>
    <t>CENTO</t>
  </si>
  <si>
    <t xml:space="preserve"> 103322 </t>
  </si>
  <si>
    <t xml:space="preserve"> 00037592 </t>
  </si>
  <si>
    <t>BLOCO CERAMICO / TIJOLO VAZADO PARA ALVENARIA DE VEDACAO, FUROS NA VERTICAL DE 9 X 19 X 39 CM (L X A X C)</t>
  </si>
  <si>
    <t xml:space="preserve"> 00034557 </t>
  </si>
  <si>
    <t>TELA DE ACO SOLDADA GALVANIZADA/ZINCADA PARA ALVENARIA, FIO D = *1,20 A 1,70* MM, MALHA 15 X 15 MM, (C X L) *50 X 7,5* CM</t>
  </si>
  <si>
    <t xml:space="preserve"> 103327 </t>
  </si>
  <si>
    <t xml:space="preserve"> 87369 </t>
  </si>
  <si>
    <t>ARGAMASSA TRAÇO 1:2:8 (EM VOLUME DE CIMENTO, CAL E AREIA MÉDIA ÚMIDA) PARA EMBOÇO/MASSA ÚNICA/ASSENTAMENTO DE ALVENARIA DE VEDAÇÃO, PREPARO MANUAL. AF_08/2019</t>
  </si>
  <si>
    <t xml:space="preserve"> 00037594 </t>
  </si>
  <si>
    <t>BLOCO CERAMICO / TIJOLO VAZADO PARA ALVENARIA DE VEDACAO, FUROS NA VERTICAL DE 19 X 19 X 39 CM (L X A X C)</t>
  </si>
  <si>
    <t xml:space="preserve"> 00034548 </t>
  </si>
  <si>
    <t>TELA DE ACO SOLDADA GALVANIZADA/ZINCADA PARA ALVENARIA, FIO D = *1,20 A 1,70* MM, MALHA 15 X 15 MM, (C X L) *50 X 17,5* CM</t>
  </si>
  <si>
    <t xml:space="preserve"> 103328 </t>
  </si>
  <si>
    <t xml:space="preserve"> 00007271 </t>
  </si>
  <si>
    <t>BLOCO CERAMICO / TIJOLO VAZADO PARA ALVENARIA DE VEDACAO, 8 FUROS NA HORIZONTAL DE 9 X 19 X 19 CM (L X A X C)</t>
  </si>
  <si>
    <t xml:space="preserve"> 102253 </t>
  </si>
  <si>
    <t xml:space="preserve"> 88274 </t>
  </si>
  <si>
    <t>MARMORISTA/GRANITEIRO COM ENCARGOS COMPLEMENTARES</t>
  </si>
  <si>
    <t xml:space="preserve"> 00044476 </t>
  </si>
  <si>
    <t>DIVISORIA EM GRANITO, COM DUAS FACES POLIDAS, TIPO ANDORINHA/ QUARTZ/ CASTELO/ CORUMBA OU OUTROS EQUIVALENTES DA REGIAO, E= *3,0* CM</t>
  </si>
  <si>
    <t xml:space="preserve"> 00037596 </t>
  </si>
  <si>
    <t>ARGAMASSA COLANTE TIPO AC III E</t>
  </si>
  <si>
    <t xml:space="preserve"> 00000131 </t>
  </si>
  <si>
    <t>ADESIVO ESTRUTURAL A BASE DE RESINA EPOXI, BICOMPONENTE, PASTOSO (TIXOTROPICO)</t>
  </si>
  <si>
    <t xml:space="preserve"> 96370 </t>
  </si>
  <si>
    <t xml:space="preserve"> 88278 </t>
  </si>
  <si>
    <t>MONTADOR DE ESTRUTURA METÁLICA COM ENCARGOS COMPLEMENTARES</t>
  </si>
  <si>
    <t xml:space="preserve"> 00039434 </t>
  </si>
  <si>
    <t>MASSA DE REJUNTE EM PO PARA DRYWALL, A BASE DE GESSO, SECAGEM RAPIDA, PARA TRATAMENTO DE JUNTAS DE CHAPA DE GESSO (NECESSITA ADICAO DE AGUA)</t>
  </si>
  <si>
    <t xml:space="preserve"> 00037586 </t>
  </si>
  <si>
    <t>PINO DE ACO COM ARRUELA CONICA, DIAMETRO ARRUELA = *23* MM E COMP HASTE = *27* MM (ACAO INDIRETA)</t>
  </si>
  <si>
    <t xml:space="preserve"> 00039413 </t>
  </si>
  <si>
    <t>PLACA / CHAPA DE GESSO ACARTONADO, STANDARD (ST), COR BRANCA, E = 12,5 MM, 1200 X 2400 MM (L X C)</t>
  </si>
  <si>
    <t xml:space="preserve"> 00039431 </t>
  </si>
  <si>
    <t>FITA DE PAPEL MICROPERFURADO, 50 X 150 MM, PARA TRATAMENTO DE JUNTAS DE CHAPA DE GESSO PARA DRYWALL</t>
  </si>
  <si>
    <t xml:space="preserve"> 00039419 </t>
  </si>
  <si>
    <t>PERFIL GUIA, FORMATO U, EM ACO ZINCADO, PARA ESTRUTURA PAREDE DRYWALL, E = 0,5 MM, 70 X 3000 MM (L X C)</t>
  </si>
  <si>
    <t xml:space="preserve"> 00039435 </t>
  </si>
  <si>
    <t>PARAFUSO DRY WALL, EM ACO FOSFATIZADO, CABECA TROMBETA E PONTA AGULHA (TA), COMPRIMENTO 25 MM</t>
  </si>
  <si>
    <t xml:space="preserve"> 00039443 </t>
  </si>
  <si>
    <t>PARAFUSO DRY WALL, EM ACO ZINCADO, CABECA LENTILHA E PONTA BROCA (LB), LARGURA 4,2 MM, COMPRIMENTO 13 MM</t>
  </si>
  <si>
    <t xml:space="preserve"> 00039432 </t>
  </si>
  <si>
    <t>FITA DE PAPEL REFORCADA COM LAMINA DE METAL PARA REFORCO DE CANTOS DE CHAPA DE GESSO PARA DRYWALL</t>
  </si>
  <si>
    <t xml:space="preserve"> 00039422 </t>
  </si>
  <si>
    <t>PERFIL MONTANTE, FORMATO C, EM ACO ZINCADO, PARA ESTRUTURA PAREDE DRYWALL, E = 0,5 MM, 70 X 3000 MM (L X C)</t>
  </si>
  <si>
    <t>ESQV - ESQUADRIAS/FERRAGENS/VIDROS</t>
  </si>
  <si>
    <t>VIDRACEIRO COM ENCARGOS COMPLEMENTARES</t>
  </si>
  <si>
    <t>SILICONE ACETICO USO GERAL INCOLOR 280 G</t>
  </si>
  <si>
    <t xml:space="preserve"> 100705 </t>
  </si>
  <si>
    <t xml:space="preserve"> 88261 </t>
  </si>
  <si>
    <t>CARPINTEIRO DE ESQUADRIA COM ENCARGOS COMPLEMENTARES</t>
  </si>
  <si>
    <t xml:space="preserve"> 00011457 </t>
  </si>
  <si>
    <t>TARJETA LIVRE / OCUPADO PARA PORTA DE BANHEIRO, CORPO EM ZAMAC E ESPELHO EM LATAO</t>
  </si>
  <si>
    <t xml:space="preserve"> 100866 </t>
  </si>
  <si>
    <t>INHI - INSTALAÇÕES HIDROS SANITÁRIAS</t>
  </si>
  <si>
    <t xml:space="preserve"> 88267 </t>
  </si>
  <si>
    <t>ENCANADOR OU BOMBEIRO HIDRÁULICO COM ENCARGOS COMPLEMENTARES</t>
  </si>
  <si>
    <t xml:space="preserve"> 00036204 </t>
  </si>
  <si>
    <t>BARRA DE APOIO RETA, EM ACO INOX POLIDO, COMPRIMENTO 60CM, DIAMETRO MINIMO 3 CM</t>
  </si>
  <si>
    <t xml:space="preserve"> 00004351 </t>
  </si>
  <si>
    <t>PARAFUSO NIQUELADO 3 1/2" COM ACABAMENTO CROMADO PARA FIXAR PECA SANITARIA, INCLUI PORCA CEGA, ARRUELA E BUCHA DE NYLON TAMANHO S-8</t>
  </si>
  <si>
    <t xml:space="preserve"> 94213 </t>
  </si>
  <si>
    <t>TELHAMENTO COM TELHA DE AÇO/ALUMÍNIO E = 0,5 MM, COM ATÉ 2 ÁGUAS, INCLUSO IÇAMENTO. AF_07/2019</t>
  </si>
  <si>
    <t>COBE - COBERTURA</t>
  </si>
  <si>
    <t xml:space="preserve"> 93281 </t>
  </si>
  <si>
    <t>GUINCHO ELÉTRICO DE COLUNA, CAPACIDADE 400 KG, COM MOTO FREIO, MOTOR TRIFÁSICO DE 1,25 CV - CHP DIURNO. AF_03/2016</t>
  </si>
  <si>
    <t xml:space="preserve"> 93282 </t>
  </si>
  <si>
    <t>GUINCHO ELÉTRICO DE COLUNA, CAPACIDADE 400 KG, COM MOTO FREIO, MOTOR TRIFÁSICO DE 1,25 CV - CHI DIURNO. AF_03/2016</t>
  </si>
  <si>
    <t xml:space="preserve"> 88323 </t>
  </si>
  <si>
    <t>TELHADISTA COM ENCARGOS COMPLEMENTARES</t>
  </si>
  <si>
    <t xml:space="preserve"> 00011029 </t>
  </si>
  <si>
    <t>HASTE RETA PARA GANCHO DE FERRO GALVANIZADO, COM ROSCA 1/4" X 30 CM PARA FIXACAO DE TELHA METALICA, INCLUI PORCA E ARRUELAS DE VEDACAO</t>
  </si>
  <si>
    <t xml:space="preserve"> 87755 </t>
  </si>
  <si>
    <t xml:space="preserve"> 87301 </t>
  </si>
  <si>
    <t>ARGAMASSA TRAÇO 1:4 (EM VOLUME DE CIMENTO E AREIA MÉDIA ÚMIDA) PARA CONTRAPISO, PREPARO MECÂNICO COM BETONEIRA 400 L. AF_08/2019</t>
  </si>
  <si>
    <t xml:space="preserve"> 98565 </t>
  </si>
  <si>
    <t>IMPE - IMPERMEABILIZAÇÕES E PROTEÇÕES DIVERSAS</t>
  </si>
  <si>
    <t xml:space="preserve"> 87372 </t>
  </si>
  <si>
    <t>ARGAMASSA TRAÇO 1:3 (EM VOLUME DE CIMENTO E AREIA MÉDIA ÚMIDA) PARA CONTRAPISO, PREPARO MANUAL. AF_08/2019</t>
  </si>
  <si>
    <t xml:space="preserve"> 00038365 </t>
  </si>
  <si>
    <t>CAMADA SEPARADORA DE FILME DE POLIETILENO 20 A 25 MICRA</t>
  </si>
  <si>
    <t xml:space="preserve"> 87273 </t>
  </si>
  <si>
    <t>REVE - REVESTIMENTO E TRATAMENTO DE SUPERFÍCIES</t>
  </si>
  <si>
    <t xml:space="preserve"> 88256 </t>
  </si>
  <si>
    <t>AZULEJISTA OU LADRILHISTA COM ENCARGOS COMPLEMENTARES</t>
  </si>
  <si>
    <t xml:space="preserve"> 00001381 </t>
  </si>
  <si>
    <t>ARGAMASSA COLANTE AC I PARA CERAMICAS</t>
  </si>
  <si>
    <t xml:space="preserve"> 00000536 </t>
  </si>
  <si>
    <t>REVESTIMENTO PARA PAREDE, EM CERAMICA ESMALTADA, FORMATO MENOR OU IGUAL A 2025 CM2</t>
  </si>
  <si>
    <t xml:space="preserve"> 00034357 </t>
  </si>
  <si>
    <t>REJUNTE CIMENTICIO, QUALQUER COR</t>
  </si>
  <si>
    <t xml:space="preserve"> 96114 </t>
  </si>
  <si>
    <t xml:space="preserve"> 00040547 </t>
  </si>
  <si>
    <t>PARAFUSO ZINCADO, AUTOBROCANTE, FLANGEADO, 4,2 MM X 19 MM</t>
  </si>
  <si>
    <t xml:space="preserve"> 00039430 </t>
  </si>
  <si>
    <t>PENDURAL OU PRESILHA REGULADORA, EM ACO GALVANIZADO, COM CORPO, MOLA E REBITE, PARA PERFIL TIPO CANALETA DE ESTRUTURA EM FORROS DRYWALL</t>
  </si>
  <si>
    <t xml:space="preserve"> 00043131 </t>
  </si>
  <si>
    <t>ARAME GALVANIZADO 6 BWG, D = 5,16 MM (0,157 KG/M), OU 8 BWG, D = 4,19 MM (0,101 KG/M), OU 10 BWG, D = 3,40 MM (0,0713 KG/M)</t>
  </si>
  <si>
    <t xml:space="preserve"> 00039427 </t>
  </si>
  <si>
    <t>PERFIL CANALETA, FORMATO C, EM ACO ZINCADO, PARA ESTRUTURA FORRO DRYWALL, E = 0,5 MM, *46 X 18* (L X H), COMPRIMENTO 3 M</t>
  </si>
  <si>
    <t xml:space="preserve"> 87879 </t>
  </si>
  <si>
    <t>CHAPISCO APLICADO EM ALVENARIAS E ESTRUTURAS DE CONCRETO INTERNAS, COM COLHER DE PEDREIRO.  ARGAMASSA TRAÇO 1:3 COM PREPARO EM BETONEIRA 400L. AF_10/2022</t>
  </si>
  <si>
    <t xml:space="preserve"> 87313 </t>
  </si>
  <si>
    <t>ARGAMASSA TRAÇO 1:3 (EM VOLUME DE CIMENTO E AREIA GROSSA ÚMIDA) PARA CHAPISCO CONVENCIONAL, PREPARO MECÂNICO COM BETONEIRA 400 L. AF_08/2019</t>
  </si>
  <si>
    <t xml:space="preserve"> 87792 </t>
  </si>
  <si>
    <t xml:space="preserve"> 00037411 </t>
  </si>
  <si>
    <t>TELA DE ACO SOLDADA GALVANIZADA/ZINCADA PARA ALVENARIA, FIO D = *1,24 MM, MALHA 25 X 25 MM</t>
  </si>
  <si>
    <t xml:space="preserve"> 104162 </t>
  </si>
  <si>
    <t xml:space="preserve"> 95277 </t>
  </si>
  <si>
    <t>POLIDORA DE PISO (POLITRIZ), PESO DE 100KG, DIÂMETRO 450 MM, MOTOR ELÉTRICO, POTÊNCIA 4 HP - CHI DIURNO. AF_05/2023</t>
  </si>
  <si>
    <t xml:space="preserve"> 95276 </t>
  </si>
  <si>
    <t>POLIDORA DE PISO (POLITRIZ), PESO DE 100KG, DIÂMETRO 450 MM, MOTOR ELÉTRICO, POTÊNCIA 4 HP - CHP DIURNO. AF_05/2023</t>
  </si>
  <si>
    <t xml:space="preserve"> 00003671 </t>
  </si>
  <si>
    <t>JUNTA PLASTICA DE DILATACAO PARA PISOS, COR CINZA, 17 X 3 MM (ALTURA X ESPESSURA)</t>
  </si>
  <si>
    <t xml:space="preserve"> 00004824 </t>
  </si>
  <si>
    <t>GRANILHA/ GRANA/ PEDRISCO OU AGREGADO EM MARMORE/ GRANITO/ QUARTZO E CALCARIO, PRETO, CINZA, PALHA OU BRANCO</t>
  </si>
  <si>
    <t xml:space="preserve"> 00041967 </t>
  </si>
  <si>
    <t>CERA LIQUIDA INCOLOR MULTIPISO</t>
  </si>
  <si>
    <t xml:space="preserve"> 00006085 </t>
  </si>
  <si>
    <t>SELADOR ACRILICO OPACO PREMIUM INTERIOR/EXTERIOR</t>
  </si>
  <si>
    <t xml:space="preserve"> 00044528 </t>
  </si>
  <si>
    <t>CIMENTO PORTLAND ESTRUTURAL BRANCO CPB - 32 OU CPB - 40</t>
  </si>
  <si>
    <t xml:space="preserve"> 87251 </t>
  </si>
  <si>
    <t>REVESTIMENTO CERÂMICO PARA PISO COM PLACAS TIPO ESMALTADA DE DIMENSÕES 45X45 CM APLICADA EM AMBIENTES DE ÁREA MAIOR QUE 10 M2. AF_02/2023_PE</t>
  </si>
  <si>
    <t xml:space="preserve"> 00001287 </t>
  </si>
  <si>
    <t>PISO EM CERAMICA ESMALTADA, COR LISA, PEI MAIOR OU IGUAL A 4, FORMATO MENOR OU IGUAL A 2025 CM2</t>
  </si>
  <si>
    <t xml:space="preserve"> 98689 </t>
  </si>
  <si>
    <t xml:space="preserve"> 00037595 </t>
  </si>
  <si>
    <t>ARGAMASSA COLANTE TIPO AC III</t>
  </si>
  <si>
    <t xml:space="preserve"> 00020232 </t>
  </si>
  <si>
    <t>SOLEIRA EM GRANITO, POLIDO, TIPO ANDORINHA/ QUARTZ/ CASTELO/ CORUMBA OU OUTROS EQUIVALENTES DA REGIAO, L= *15* CM, E= *2,0* CM</t>
  </si>
  <si>
    <t xml:space="preserve"> 98682 </t>
  </si>
  <si>
    <t xml:space="preserve"> 87298 </t>
  </si>
  <si>
    <t>ARGAMASSA TRAÇO 1:3 (EM VOLUME DE CIMENTO E AREIA MÉDIA ÚMIDA) PARA CONTRAPISO, PREPARO MECÂNICO COM BETONEIRA 400 L. AF_08/2019</t>
  </si>
  <si>
    <t xml:space="preserve"> 98680 </t>
  </si>
  <si>
    <t xml:space="preserve"> 92396 </t>
  </si>
  <si>
    <t xml:space="preserve"> 91283 </t>
  </si>
  <si>
    <t>CORTADORA DE PISO COM MOTOR 4 TEMPOS A GASOLINA, POTÊNCIA DE 13 HP, COM DISCO DE CORTE DIAMANTADO SEGMENTADO PARA CONCRETO, DIÂMETRO DE 350 MM, FURO DE 1" (14 X 1") - CHP DIURNO. AF_08/2015</t>
  </si>
  <si>
    <t xml:space="preserve"> 88260 </t>
  </si>
  <si>
    <t>CALCETEIRO COM ENCARGOS COMPLEMENTARES</t>
  </si>
  <si>
    <t xml:space="preserve"> 91285 </t>
  </si>
  <si>
    <t>CORTADORA DE PISO COM MOTOR 4 TEMPOS A GASOLINA, POTÊNCIA DE 13 HP, COM DISCO DE CORTE DIAMANTADO SEGMENTADO PARA CONCRETO, DIÂMETRO DE 350 MM, FURO DE 1" (14 X 1") - CHI DIURNO. AF_08/2015</t>
  </si>
  <si>
    <t xml:space="preserve"> 00004741 </t>
  </si>
  <si>
    <t>PO DE PEDRA (POSTO PEDREIRA/FORNECEDOR, SEM FRETE)</t>
  </si>
  <si>
    <t xml:space="preserve"> 00036155 </t>
  </si>
  <si>
    <t>BLOQUETE/PISO INTERTRAVADO DE CONCRETO - MODELO ONDA/16 FACES/RETANGULAR/TIJOLINHO/PAVER/HOLANDES/PARALELEPIPEDO, *20 X 10* CM, E = 6 CM, RESISTENCIA DE 35 MPA, COR NATURAL</t>
  </si>
  <si>
    <t xml:space="preserve"> 92391 </t>
  </si>
  <si>
    <t xml:space="preserve"> 00040517 </t>
  </si>
  <si>
    <t>BLOQUETE/PISO DE CONCRETO - MODELO PISOGRAMA/CONCREGRAMA 2 FUROS, DIMENSOES APROX. DE *35 X 15* CM E ESPESSURA DE 7 CM (+/- 1 CM), COR NATURAL</t>
  </si>
  <si>
    <t xml:space="preserve"> 98504 </t>
  </si>
  <si>
    <t xml:space="preserve"> 00003324 </t>
  </si>
  <si>
    <t>GRAMA BATATAIS EM PLACAS, SEM PLANTIO</t>
  </si>
  <si>
    <t xml:space="preserve"> 94263 </t>
  </si>
  <si>
    <t>GUIA (MEIO-FIO) CONCRETO, MOLDADA  IN LOCO  EM TRECHO RETO COM EXTRUSORA, 13 CM BASE X 22 CM ALTURA. AF_01/2024</t>
  </si>
  <si>
    <t>DROP - DRENAGEM/OBRAS DE CONTENÇÃO / POÇOS DE VISITA E CAIXAS</t>
  </si>
  <si>
    <t xml:space="preserve"> 92961 </t>
  </si>
  <si>
    <t>MÁQUINA EXTRUSORA DE CONCRETO PARA GUIAS E SARJETAS, MOTOR A DIESEL, POTÊNCIA 14 CV - CHI DIURNO. AF_12/2015</t>
  </si>
  <si>
    <t xml:space="preserve"> 92960 </t>
  </si>
  <si>
    <t>MÁQUINA EXTRUSORA DE CONCRETO PARA GUIAS E SARJETAS, MOTOR A DIESEL, POTÊNCIA 14 CV - CHP DIURNO. AF_12/2015</t>
  </si>
  <si>
    <t xml:space="preserve"> 88631 </t>
  </si>
  <si>
    <t>ARGAMASSA TRAÇO 1:4 (EM VOLUME DE CIMENTO E AREIA MÉDIA ÚMIDA), PREPARO MANUAL. AF_08/2019</t>
  </si>
  <si>
    <t xml:space="preserve"> 88243 </t>
  </si>
  <si>
    <t>AJUDANTE ESPECIALIZADO COM ENCARGOS COMPLEMENTARES</t>
  </si>
  <si>
    <t xml:space="preserve"> 88497 </t>
  </si>
  <si>
    <t xml:space="preserve"> 88310 </t>
  </si>
  <si>
    <t>PINTOR COM ENCARGOS COMPLEMENTARES</t>
  </si>
  <si>
    <t xml:space="preserve"> 00003767 </t>
  </si>
  <si>
    <t>LIXA EM FOLHA PARA PAREDE OU MADEIRA, NUMERO 120, COR VERMELHA</t>
  </si>
  <si>
    <t xml:space="preserve"> 00043626 </t>
  </si>
  <si>
    <t>MASSA CORRIDA PARA SUPERFICIES DE AMBIENTES INTERNOS</t>
  </si>
  <si>
    <t xml:space="preserve"> 88488 </t>
  </si>
  <si>
    <t xml:space="preserve"> 100724 </t>
  </si>
  <si>
    <t>PINTURA COM TINTA ALQUÍDICA DE FUNDO E ACABAMENTO (ESMALTE SINTÉTICO GRAFITE) APLICADA A ROLO OU PINCEL SOBRE PERFIL METÁLICO EXECUTADO EM FÁBRICA (POR DEMÃO). AF_01/2020</t>
  </si>
  <si>
    <t xml:space="preserve"> 00005318 </t>
  </si>
  <si>
    <t>DILUENTE AGUARRAS</t>
  </si>
  <si>
    <t xml:space="preserve"> 00007293 </t>
  </si>
  <si>
    <t>TINTA ESMALTE SINTETICO PREMIUM DE DUPLA ACAO GRAFITE FOSCO PARA SUPERFICIES METALICAS FERROSAS</t>
  </si>
  <si>
    <t xml:space="preserve"> 102494 </t>
  </si>
  <si>
    <t xml:space="preserve"> 00012815 </t>
  </si>
  <si>
    <t>FITA CREPE ROLO DE *25* MM X 50 M</t>
  </si>
  <si>
    <t xml:space="preserve"> 00005330 </t>
  </si>
  <si>
    <t>DILUENTE EPOXI</t>
  </si>
  <si>
    <t xml:space="preserve"> 00044072 </t>
  </si>
  <si>
    <t>PRIMER EPOXI / EPOXIDICO</t>
  </si>
  <si>
    <t xml:space="preserve"> 00007304 </t>
  </si>
  <si>
    <t>TINTA EPOXI BASE AGUA PREMIUM, BRANCA</t>
  </si>
  <si>
    <t xml:space="preserve"> 89356 </t>
  </si>
  <si>
    <t>TUBO, PVC, SOLDÁVEL, DE 25MM, INSTALADO EM RAMAL OU SUB-RAMAL DE ÁGUA - FORNECIMENTO E INSTALAÇÃO. AF_06/2022</t>
  </si>
  <si>
    <t xml:space="preserve"> 88248 </t>
  </si>
  <si>
    <t>AUXILIAR DE ENCANADOR OU BOMBEIRO HIDRÁULICO COM ENCARGOS COMPLEMENTARES</t>
  </si>
  <si>
    <t xml:space="preserve"> 00009868 </t>
  </si>
  <si>
    <t>TUBO PVC, SOLDAVEL, DE 25 MM, AGUA FRIA (NBR-5648)</t>
  </si>
  <si>
    <t xml:space="preserve"> 00038383 </t>
  </si>
  <si>
    <t>LIXA D'AGUA EM FOLHA, COR PRETA, GRAO 100</t>
  </si>
  <si>
    <t xml:space="preserve"> 89357 </t>
  </si>
  <si>
    <t>TUBO, PVC, SOLDÁVEL, DE 32MM, INSTALADO EM RAMAL OU SUB-RAMAL DE ÁGUA - FORNECIMENTO E INSTALAÇÃO. AF_06/2022</t>
  </si>
  <si>
    <t xml:space="preserve"> 00009869 </t>
  </si>
  <si>
    <t>TUBO PVC, SOLDAVEL, DE 32 MM, AGUA FRIA (NBR-5648)</t>
  </si>
  <si>
    <t xml:space="preserve"> 103979 </t>
  </si>
  <si>
    <t>TUBO, PVC, SOLDÁVEL, DE 50MM, INSTALADO EM RAMAL DE DISTRIBUIÇÃO DE ÁGUA - FORNECIMENTO E INSTALAÇÃO. AF_06/2022</t>
  </si>
  <si>
    <t xml:space="preserve"> 00009875 </t>
  </si>
  <si>
    <t>TUBO PVC, SOLDAVEL, DE 50 MM, AGUA FRIA (NBR-5648)</t>
  </si>
  <si>
    <t xml:space="preserve"> 89450 </t>
  </si>
  <si>
    <t>TUBO, PVC, SOLDÁVEL, DE 60MM, INSTALADO EM PRUMADA DE ÁGUA - FORNECIMENTO E INSTALAÇÃO. AF_06/2022</t>
  </si>
  <si>
    <t xml:space="preserve"> 00009873 </t>
  </si>
  <si>
    <t>TUBO PVC, SOLDAVEL, DE 60 MM, AGUA FRIA (NBR-5648)</t>
  </si>
  <si>
    <t xml:space="preserve"> 89451 </t>
  </si>
  <si>
    <t xml:space="preserve"> 00009871 </t>
  </si>
  <si>
    <t>TUBO PVC, SOLDAVEL, DE 75 MM, AGUA FRIA (NBR-5648)</t>
  </si>
  <si>
    <t xml:space="preserve"> 89429 </t>
  </si>
  <si>
    <t xml:space="preserve"> 00000122 </t>
  </si>
  <si>
    <t>ADESIVO PLASTICO PARA PVC, FRASCO COM *850* GR</t>
  </si>
  <si>
    <t xml:space="preserve"> 00020083 </t>
  </si>
  <si>
    <t>SOLUCAO PREPARADORA / LIMPADORA PARA PVC, FRASCO COM 1000 CM3</t>
  </si>
  <si>
    <t xml:space="preserve"> 00000065 </t>
  </si>
  <si>
    <t>ADAPTADOR PVC SOLDAVEL CURTO COM BOLSA E ROSCA, 25 MM X 3/4", PARA AGUA FRIA</t>
  </si>
  <si>
    <t xml:space="preserve"> 89553 </t>
  </si>
  <si>
    <t xml:space="preserve"> 00000108 </t>
  </si>
  <si>
    <t>ADAPTADOR PVC SOLDAVEL CURTO COM BOLSA E ROSCA, 32 MM X 1", PARA AGUA FRIA</t>
  </si>
  <si>
    <t xml:space="preserve"> 104001 </t>
  </si>
  <si>
    <t xml:space="preserve"> 00000112 </t>
  </si>
  <si>
    <t>ADAPTADOR PVC SOLDAVEL CURTO COM BOLSA E ROSCA, 50 MM X1 1/2", PARA AGUA FRIA</t>
  </si>
  <si>
    <t xml:space="preserve"> 104002 </t>
  </si>
  <si>
    <t xml:space="preserve"> 00000111 </t>
  </si>
  <si>
    <t>ADAPTADOR PVC SOLDAVEL CURTO COM BOLSA E ROSCA, 50 MM X 1 1/4", PARA AGUA FRIA</t>
  </si>
  <si>
    <t xml:space="preserve"> 89610 </t>
  </si>
  <si>
    <t xml:space="preserve"> 00000113 </t>
  </si>
  <si>
    <t>ADAPTADOR PVC SOLDAVEL CURTO COM BOLSA E ROSCA, 60 MM X 2", PARA AGUA FRIA</t>
  </si>
  <si>
    <t xml:space="preserve"> 89613 </t>
  </si>
  <si>
    <t xml:space="preserve"> 00000104 </t>
  </si>
  <si>
    <t>ADAPTADOR PVC SOLDAVEL CURTO COM BOLSA E ROSCA, 75 MM X 2 1/2", PARA AGUA FRIA</t>
  </si>
  <si>
    <t xml:space="preserve"> 103953 </t>
  </si>
  <si>
    <t xml:space="preserve"> 00000829 </t>
  </si>
  <si>
    <t>BUCHA DE REDUCAO DE PVC, SOLDAVEL, CURTA, COM 32 X 25 MM, PARA AGUA FRIA PREDIAL</t>
  </si>
  <si>
    <t xml:space="preserve"> 103959 </t>
  </si>
  <si>
    <t xml:space="preserve"> 00000818 </t>
  </si>
  <si>
    <t>BUCHA DE REDUCAO DE PVC, SOLDAVEL, CURTA, COM 60 X 50 MM, PARA AGUA FRIA PREDIAL</t>
  </si>
  <si>
    <t xml:space="preserve"> 103999 </t>
  </si>
  <si>
    <t xml:space="preserve"> 00000813 </t>
  </si>
  <si>
    <t>BUCHA DE REDUCAO DE PVC, SOLDAVEL, LONGA, COM 50 X 25 MM, PARA AGUA FRIA PREDIAL</t>
  </si>
  <si>
    <t xml:space="preserve"> 103968 </t>
  </si>
  <si>
    <t xml:space="preserve"> 00000816 </t>
  </si>
  <si>
    <t>BUCHA DE REDUCAO DE PVC, SOLDAVEL, LONGA, COM 60 X 25 MM, PARA AGUA FRIA PREDIAL</t>
  </si>
  <si>
    <t xml:space="preserve"> 103969 </t>
  </si>
  <si>
    <t xml:space="preserve"> 00000814 </t>
  </si>
  <si>
    <t>BUCHA DE REDUCAO DE PVC, SOLDAVEL, LONGA, COM 60 X 32 MM, PARA AGUA FRIA PREDIAL</t>
  </si>
  <si>
    <t xml:space="preserve"> 89380 </t>
  </si>
  <si>
    <t xml:space="preserve"> 00003869 </t>
  </si>
  <si>
    <t>LUVA DE REDUCAO SOLDAVEL, PVC, 32 MM X 25 MM, PARA AGUA FRIA PREDIAL</t>
  </si>
  <si>
    <t xml:space="preserve"> 89541 </t>
  </si>
  <si>
    <t xml:space="preserve"> 00003903 </t>
  </si>
  <si>
    <t>LUVA PVC SOLDAVEL, 32 MM, PARA AGUA FRIA PREDIAL</t>
  </si>
  <si>
    <t xml:space="preserve"> 89597 </t>
  </si>
  <si>
    <t xml:space="preserve"> 00003864 </t>
  </si>
  <si>
    <t>LUVA PVC SOLDAVEL, 60 MM, PARA AGUA FRIA PREDIAL</t>
  </si>
  <si>
    <t xml:space="preserve"> 89362 </t>
  </si>
  <si>
    <t xml:space="preserve"> 00003529 </t>
  </si>
  <si>
    <t>JOELHO PVC, SOLDAVEL, 90 GRAUS, 25 MM, COR MARROM, PARA AGUA FRIA PREDIAL</t>
  </si>
  <si>
    <t xml:space="preserve"> 89367 </t>
  </si>
  <si>
    <t xml:space="preserve"> 00003536 </t>
  </si>
  <si>
    <t>JOELHO PVC, SOLDAVEL, 90 GRAUS, 32 MM, COR MARROM, PARA AGUA FRIA PREDIAL</t>
  </si>
  <si>
    <t xml:space="preserve"> 89501 </t>
  </si>
  <si>
    <t>JOELHO 90 GRAUS, PVC, SOLDÁVEL, DN 50MM, INSTALADO EM PRUMADA DE ÁGUA - FORNECIMENTO E INSTALAÇÃO. AF_06/2022</t>
  </si>
  <si>
    <t xml:space="preserve"> 00003540 </t>
  </si>
  <si>
    <t>JOELHO PVC, SOLDAVEL, 90 GRAUS, 50 MM, COR MARROM, PARA AGUA FRIA PREDIAL</t>
  </si>
  <si>
    <t xml:space="preserve"> 89505 </t>
  </si>
  <si>
    <t>JOELHO 90 GRAUS, PVC, SOLDÁVEL, DN 60MM, INSTALADO EM PRUMADA DE ÁGUA - FORNECIMENTO E INSTALAÇÃO. AF_06/2022</t>
  </si>
  <si>
    <t xml:space="preserve"> 00003539 </t>
  </si>
  <si>
    <t>JOELHO PVC, SOLDAVEL, 90 GRAUS, 60 MM, COR MARROM, PARA AGUA FRIA PREDIAL</t>
  </si>
  <si>
    <t xml:space="preserve"> 89513 </t>
  </si>
  <si>
    <t xml:space="preserve"> 00003511 </t>
  </si>
  <si>
    <t>JOELHO, PVC SOLDAVEL, 90 GRAUS, 75 MM, COR MARROM, PARA AGUA FRIA PREDIAL</t>
  </si>
  <si>
    <t xml:space="preserve"> 89366 </t>
  </si>
  <si>
    <t>JOELHO 90 GRAUS COM BUCHA DE LATÃO, PVC, SOLDÁVEL, DN 25MM, X 3/4  INSTALADO EM RAMAL OU SUB-RAMAL DE ÁGUA - FORNECIMENTO E INSTALAÇÃO. AF_06/2022</t>
  </si>
  <si>
    <t xml:space="preserve"> 00003524 </t>
  </si>
  <si>
    <t>JOELHO PVC, SOLDAVEL, COM BUCHA DE LATAO, 90 GRAUS, 25 MM X 3/4", PARA AGUA FRIA PREDIAL</t>
  </si>
  <si>
    <t xml:space="preserve"> 90373 </t>
  </si>
  <si>
    <t>JOELHO 90 GRAUS COM BUCHA DE LATÃO, PVC, SOLDÁVEL, DN 25MM, X 1/2  INSTALADO EM RAMAL OU SUB-RAMAL DE ÁGUA - FORNECIMENTO E INSTALAÇÃO. AF_06/2022</t>
  </si>
  <si>
    <t xml:space="preserve"> 00020147 </t>
  </si>
  <si>
    <t>JOELHO PVC, SOLDAVEL, COM BUCHA DE LATAO, 90 GRAUS, 25 MM X 1/2", PARA AGUA FRIA PREDIAL</t>
  </si>
  <si>
    <t xml:space="preserve"> 89440 </t>
  </si>
  <si>
    <t xml:space="preserve"> 00007139 </t>
  </si>
  <si>
    <t>TE SOLDAVEL, PVC, 90 GRAUS, 25 MM, PARA AGUA FRIA PREDIAL (NBR 5648)</t>
  </si>
  <si>
    <t xml:space="preserve"> 89443 </t>
  </si>
  <si>
    <t xml:space="preserve"> 00007140 </t>
  </si>
  <si>
    <t>TE SOLDAVEL, PVC, 90 GRAUS, 32 MM, PARA AGUA FRIA PREDIAL (NBR 5648)</t>
  </si>
  <si>
    <t xml:space="preserve"> 89625 </t>
  </si>
  <si>
    <t xml:space="preserve"> 00007142 </t>
  </si>
  <si>
    <t>TE SOLDAVEL, PVC, 90 GRAUS,50 MM, PARA AGUA FRIA PREDIAL (NBR 5648)</t>
  </si>
  <si>
    <t xml:space="preserve"> 89628 </t>
  </si>
  <si>
    <t xml:space="preserve"> 00007143 </t>
  </si>
  <si>
    <t>TE SOLDAVEL, PVC, 90 GRAUS, 60 MM, PARA AGUA FRIA PREDIAL (NBR 5648)</t>
  </si>
  <si>
    <t xml:space="preserve"> 89629 </t>
  </si>
  <si>
    <t xml:space="preserve"> 00007144 </t>
  </si>
  <si>
    <t>TE SOLDAVEL, PVC, 90 GRAUS, 75 MM, PARA AGUA FRIA PREDIAL (NBR 5648)</t>
  </si>
  <si>
    <t xml:space="preserve"> 89622 </t>
  </si>
  <si>
    <t xml:space="preserve"> 00007136 </t>
  </si>
  <si>
    <t>TE DE REDUCAO, PVC, SOLDAVEL, 90 GRAUS, 32 MM X 25 MM, PARA AGUA FRIA PREDIAL</t>
  </si>
  <si>
    <t xml:space="preserve"> 89627 </t>
  </si>
  <si>
    <t>TÊ DE REDUÇÃO, PVC, SOLDÁVEL, DN 50MM X 25MM, INSTALADO EM PRUMADA DE ÁGUA - FORNECIMENTO E INSTALAÇÃO. AF_06/2022</t>
  </si>
  <si>
    <t xml:space="preserve"> 00007129 </t>
  </si>
  <si>
    <t>TE DE REDUCAO, PVC, SOLDAVEL, 90 GRAUS, 50 MM X 25 MM, PARA AGUA FRIA PREDIAL</t>
  </si>
  <si>
    <t xml:space="preserve"> 89396 </t>
  </si>
  <si>
    <t xml:space="preserve"> 00007137 </t>
  </si>
  <si>
    <t>TE PVC, SOLDAVEL, COM BUCHA DE LATAO NA BOLSA CENTRAL, 90 GRAUS, 25 MM X 1/2", PARA AGUA FRIA PREDIAL</t>
  </si>
  <si>
    <t xml:space="preserve"> 90374 </t>
  </si>
  <si>
    <t xml:space="preserve"> 00007122 </t>
  </si>
  <si>
    <t>TE PVC, SOLDAVEL, COM BUCHA DE LATAO NA BOLSA CENTRAL, 90 GRAUS, 25 MM X 3/4", PARA AGUA FRIA PREDIAL</t>
  </si>
  <si>
    <t xml:space="preserve"> 94495 </t>
  </si>
  <si>
    <t xml:space="preserve"> 00003148 </t>
  </si>
  <si>
    <t>FITA VEDA ROSCA, EM PTFE, ROLO DE 18 MM X 50 M (L X C)</t>
  </si>
  <si>
    <t xml:space="preserve"> 00006019 </t>
  </si>
  <si>
    <t>REGISTRO GAVETA BRUTO EM LATAO FORJADO, BITOLA 1"</t>
  </si>
  <si>
    <t xml:space="preserve"> 94499 </t>
  </si>
  <si>
    <t xml:space="preserve"> 00006011 </t>
  </si>
  <si>
    <t>REGISTRO GAVETA BRUTO EM LATAO FORJADO, BITOLA 2 1/2"</t>
  </si>
  <si>
    <t xml:space="preserve"> 94498 </t>
  </si>
  <si>
    <t xml:space="preserve"> 00006028 </t>
  </si>
  <si>
    <t>REGISTRO GAVETA BRUTO EM LATAO FORJADO, BITOLA 2"</t>
  </si>
  <si>
    <t xml:space="preserve"> 94794 </t>
  </si>
  <si>
    <t xml:space="preserve"> 00006015 </t>
  </si>
  <si>
    <t>REGISTRO GAVETA COM ACABAMENTO E CANOPLA CROMADOS, SIMPLES, BITOLA 1 1/2"</t>
  </si>
  <si>
    <t xml:space="preserve"> 89987 </t>
  </si>
  <si>
    <t>REGISTRO DE GAVETA BRUTO, LATÃO, ROSCÁVEL, 3/4", COM ACABAMENTO E CANOPLA CROMADOS - FORNECIMENTO E INSTALAÇÃO. AF_08/2021</t>
  </si>
  <si>
    <t xml:space="preserve"> 00006005 </t>
  </si>
  <si>
    <t>REGISTRO GAVETA COM ACABAMENTO E CANOPLA CROMADOS, SIMPLES, BITOLA 3/4"</t>
  </si>
  <si>
    <t xml:space="preserve"> 89985 </t>
  </si>
  <si>
    <t>REGISTRO DE PRESSÃO BRUTO, LATÃO, ROSCÁVEL, 3/4", COM ACABAMENTO E CANOPLA CROMADOS - FORNECIMENTO E INSTALAÇÃO. AF_08/2021</t>
  </si>
  <si>
    <t xml:space="preserve"> 00006024 </t>
  </si>
  <si>
    <t>REGISTRO PRESSAO COM ACABAMENTO E CANOPLA CROMADA, SIMPLES, BITOLA 3/4"</t>
  </si>
  <si>
    <t xml:space="preserve"> 99631 </t>
  </si>
  <si>
    <t>VÁLVULA DE RETENÇÃO VERTICAL, DE BRONZE, ROSCÁVEL, 1 1/2" - FORNECIMENTO E INSTALAÇÃO. AF_08/2021</t>
  </si>
  <si>
    <t xml:space="preserve"> 00010416 </t>
  </si>
  <si>
    <t>VALVULA DE RETENCAO VERTICAL, DE BRONZE (PN-16), 1 1/2", 200 PSI, EXTREMIDADES COM ROSCA</t>
  </si>
  <si>
    <t xml:space="preserve"> 99622 </t>
  </si>
  <si>
    <t>VÁLVULA DE RETENÇÃO HORIZONTAL, DE BRONZE, ROSCÁVEL, 1 1/2"  - FORNECIMENTO E INSTALAÇÃO. AF_08/2021</t>
  </si>
  <si>
    <t xml:space="preserve"> 00010409 </t>
  </si>
  <si>
    <t>VALVULA DE RETENCAO HORIZONTAL, DE BRONZE (PN-25), 1 1/2", 400 PSI, TAMPA DE PORCA DE UNIAO, EXTREMIDADES COM ROSCA</t>
  </si>
  <si>
    <t xml:space="preserve"> 102609 </t>
  </si>
  <si>
    <t xml:space="preserve"> 00034640 </t>
  </si>
  <si>
    <t>CAIXA D'AGUA / RESERVATORIO EM POLIETILENO, 2000 LITROS, COM TAMPA</t>
  </si>
  <si>
    <t xml:space="preserve"> 92692 </t>
  </si>
  <si>
    <t>NIPLE, EM FERRO GALVANIZADO, CONEXÃO ROSQUEADA, DN 15 (1/2"), INSTALADO EM RAMAIS E SUB-RAMAIS DE GÁS - FORNECIMENTO E INSTALAÇÃO. AF_10/2020</t>
  </si>
  <si>
    <t xml:space="preserve"> 00004177 </t>
  </si>
  <si>
    <t>NIPLE DE FERRO GALVANIZADO, COM ROSCA BSP, DE 1/2"</t>
  </si>
  <si>
    <t xml:space="preserve"> 00007307 </t>
  </si>
  <si>
    <t>FUNDO ANTICORROSIVO PARA METAIS FERROSOS (ZARCAO)</t>
  </si>
  <si>
    <t xml:space="preserve"> 86884 </t>
  </si>
  <si>
    <t xml:space="preserve"> 00003146 </t>
  </si>
  <si>
    <t>FITA VEDA ROSCA, EM PTFE, ROLO DE 18 MM X 10 M (L X C)</t>
  </si>
  <si>
    <t xml:space="preserve"> 00006141 </t>
  </si>
  <si>
    <t>ENGATE/RABICHO FLEXIVEL PLASTICO (PVC OU ABS) BRANCO 1/2" X 30 CM</t>
  </si>
  <si>
    <t xml:space="preserve"> 89578 </t>
  </si>
  <si>
    <t>TUBO PVC, SÉRIE R, ÁGUA PLUVIAL, DN 100 MM, FORNECIDO E INSTALADO EM CONDUTORES VERTICAIS DE ÁGUAS PLUVIAIS. AF_06/2022</t>
  </si>
  <si>
    <t xml:space="preserve"> 00009841 </t>
  </si>
  <si>
    <t>TUBO PVC, SERIE R, DN 100 MM, PARA ESGOTO OU AGUAS PLUVIAIS PREDIAL (NBR 5688)</t>
  </si>
  <si>
    <t xml:space="preserve"> 89580 </t>
  </si>
  <si>
    <t xml:space="preserve"> 00009840 </t>
  </si>
  <si>
    <t>TUBO PVC, SERIE R, DN 150 MM, PARA ESGOTO OU AGUAS PLUVIAIS PREDIAL (NBR 5688)</t>
  </si>
  <si>
    <t xml:space="preserve"> 90702 </t>
  </si>
  <si>
    <t>ASTU - ASSENTAMENTO DE TUBOS E PECAS</t>
  </si>
  <si>
    <t xml:space="preserve"> 88246 </t>
  </si>
  <si>
    <t>ASSENTADOR DE TUBOS COM ENCARGOS COMPLEMENTARES</t>
  </si>
  <si>
    <t xml:space="preserve"> 00020078 </t>
  </si>
  <si>
    <t>PASTA LUBRIFICANTE PARA TUBOS E CONEXOES COM JUNTA ELASTICA, EMBALAGEM DE *400* GR (USO EM PVC, ACO, POLIETILENO E OUTROS)</t>
  </si>
  <si>
    <t xml:space="preserve"> 00000306 </t>
  </si>
  <si>
    <t>ANEL BORRACHA, PARA TUBO PVC, REDE COLETOR ESGOTO, DN 200 MM (NBR 7362)</t>
  </si>
  <si>
    <t xml:space="preserve"> 00038033 </t>
  </si>
  <si>
    <t>TUBO PVC CORRUGADO, PAREDE DUPLA, JE, DN 200 MM/ DE 200 MM, REDE COLETORA ESGOTO</t>
  </si>
  <si>
    <t xml:space="preserve"> 90703 </t>
  </si>
  <si>
    <t xml:space="preserve"> 00000307 </t>
  </si>
  <si>
    <t>ANEL BORRACHA, PARA TUBO PVC, REDE COLETOR ESGOTO, DN 250 MM (NBR 7362)</t>
  </si>
  <si>
    <t xml:space="preserve"> 00038034 </t>
  </si>
  <si>
    <t>TUBO PVC CORRUGADO, PAREDE DUPLA, JE, DN 250 MM/ DE 250 MM, REDE COLETORA ESGOTO</t>
  </si>
  <si>
    <t xml:space="preserve"> 90704 </t>
  </si>
  <si>
    <t xml:space="preserve"> 00000308 </t>
  </si>
  <si>
    <t>ANEL BORRACHA, PARA TUBO, PVC REDE COLETOR ESGOTO, DN 300 MM (NBR 7362)</t>
  </si>
  <si>
    <t xml:space="preserve"> 00038035 </t>
  </si>
  <si>
    <t>TUBO PVC CORRUGADO, PAREDE DUPLA, JE, DN 300 MM/ DE 315 MM, REDE COLETORA ESGOTO</t>
  </si>
  <si>
    <t xml:space="preserve"> 90706 </t>
  </si>
  <si>
    <t xml:space="preserve"> 00038037 </t>
  </si>
  <si>
    <t>TUBO PVC CORRUGADO, PAREDE DUPLA, JE, DN 400 MM/ DE 400 MM, REDE COLETORA ESGOTO</t>
  </si>
  <si>
    <t xml:space="preserve"> 00000310 </t>
  </si>
  <si>
    <t>ANEL BORRACHA, PARA TUBO PVC, REDE COLETOR ESGOTO, DN 400 MM (NBR 7362)</t>
  </si>
  <si>
    <t xml:space="preserve"> 89585 </t>
  </si>
  <si>
    <t xml:space="preserve"> 00000299 </t>
  </si>
  <si>
    <t>ANEL BORRACHA, DN 100 MM, PARA TUBO SERIE REFORCADA ESGOTO PREDIAL</t>
  </si>
  <si>
    <t xml:space="preserve"> 00020151 </t>
  </si>
  <si>
    <t>JOELHO, PVC SERIE R, 45 GRAUS, DN 100 MM, PARA ESGOTO PREDIAL</t>
  </si>
  <si>
    <t xml:space="preserve"> 89591 </t>
  </si>
  <si>
    <t xml:space="preserve"> 00000300 </t>
  </si>
  <si>
    <t>ANEL BORRACHA, DN 150 MM, PARA TUBO SERIE REFORCADA ESGOTO PREDIAL</t>
  </si>
  <si>
    <t xml:space="preserve"> 00020152 </t>
  </si>
  <si>
    <t>JOELHO, PVC SERIE R, 45 GRAUS, DN 150 MM, PARA ESGOTO PREDIAL</t>
  </si>
  <si>
    <t xml:space="preserve"> 89584 </t>
  </si>
  <si>
    <t xml:space="preserve"> 00020157 </t>
  </si>
  <si>
    <t>JOELHO, PVC SERIE R, 90 GRAUS, DN 100 MM, PARA ESGOTO PREDIAL</t>
  </si>
  <si>
    <t xml:space="preserve"> 89590 </t>
  </si>
  <si>
    <t xml:space="preserve"> 00020158 </t>
  </si>
  <si>
    <t>JOELHO, PVC SERIE R, 90 GRAUS, DN 150 MM, PARA ESGOTO PREDIAL</t>
  </si>
  <si>
    <t xml:space="preserve"> 89567 </t>
  </si>
  <si>
    <t xml:space="preserve"> 00020144 </t>
  </si>
  <si>
    <t>JUNCAO SIMPLES, PVC SERIE R, DN 100 X 100 MM, PARA ESGOTO PREDIAL</t>
  </si>
  <si>
    <t xml:space="preserve"> 89699 </t>
  </si>
  <si>
    <t xml:space="preserve"> 00020145 </t>
  </si>
  <si>
    <t>JUNCAO SIMPLES, PVC SERIE R, DN 150 X 100 MM, PARA ESGOTO PREDIAL</t>
  </si>
  <si>
    <t xml:space="preserve"> 89698 </t>
  </si>
  <si>
    <t xml:space="preserve"> 00020146 </t>
  </si>
  <si>
    <t>JUNCAO SIMPLES, PVC SERIE R, DN 150 X 150 MM, PARA ESGOTO PREDIAL</t>
  </si>
  <si>
    <t xml:space="preserve"> 89669 </t>
  </si>
  <si>
    <t xml:space="preserve"> 00020170 </t>
  </si>
  <si>
    <t>LUVA SIMPLES, PVC SERIE R, 100 MM, PARA ESGOTO PREDIAL</t>
  </si>
  <si>
    <t xml:space="preserve"> 89693 </t>
  </si>
  <si>
    <t xml:space="preserve"> 00020179 </t>
  </si>
  <si>
    <t>TE, PVC, SERIE R, 100 X 100 MM, PARA ESGOTO PREDIAL</t>
  </si>
  <si>
    <t xml:space="preserve"> 89681 </t>
  </si>
  <si>
    <t xml:space="preserve"> 00020047 </t>
  </si>
  <si>
    <t>REDUCAO EXCENTRICA PVC, SERIE R, DN 150 X 100 MM, PARA ESGOTO PREDIAL</t>
  </si>
  <si>
    <t xml:space="preserve"> 99253 </t>
  </si>
  <si>
    <t xml:space="preserve"> 94970 </t>
  </si>
  <si>
    <t>CONCRETO FCK = 20MPA, TRAÇO 1:2,7:3 (EM MASSA SECA DE CIMENTO/ AREIA MÉDIA/ BRITA 1) - PREPARO MECÂNICO COM BETONEIRA 600 L. AF_05/2021</t>
  </si>
  <si>
    <t xml:space="preserve"> 88628 </t>
  </si>
  <si>
    <t>ARGAMASSA TRAÇO 1:3 (EM VOLUME DE CIMENTO E AREIA MÉDIA ÚMIDA), PREPARO MECÂNICO COM BETONEIRA 400 L. AF_08/2019</t>
  </si>
  <si>
    <t xml:space="preserve"> 97735 </t>
  </si>
  <si>
    <t>PEÇA RETANGULAR PRÉ-MOLDADA, VOLUME DE CONCRETO DE 30 A 100 LITROS, TAXA DE AÇO APROXIMADA DE 30KG/M³. AF_03/2024</t>
  </si>
  <si>
    <t xml:space="preserve"> 101616 </t>
  </si>
  <si>
    <t>PREPARO DE FUNDO DE VALA COM LARGURA MENOR QUE 1,5 M (ACERTO DO SOLO NATURAL). AF_08/2020</t>
  </si>
  <si>
    <t xml:space="preserve"> 87316 </t>
  </si>
  <si>
    <t>ARGAMASSA TRAÇO 1:4 (EM VOLUME DE CIMENTO E AREIA GROSSA ÚMIDA) PARA CHAPISCO CONVENCIONAL, PREPARO MECÂNICO COM BETONEIRA 400 L. AF_08/2019</t>
  </si>
  <si>
    <t xml:space="preserve"> 00007258 </t>
  </si>
  <si>
    <t>TIJOLO CERAMICO MACICO COMUM DE *5 X 10 X 20* CM (L X A X C)</t>
  </si>
  <si>
    <t xml:space="preserve"> 99268 </t>
  </si>
  <si>
    <t>POÇO DE INSPEÇÃO CIRCULAR PARA DRENAGEM, EM CONCRETO PRÉ-MOLDADO, DIÂMETRO INTERNO = 0,60 M, PROFUNDIDADE = 0,90 M, EXCLUINDO TAMPÃO. AF_12/2020_PA</t>
  </si>
  <si>
    <t xml:space="preserve"> 101623 </t>
  </si>
  <si>
    <t>PREPARO DE FUNDO DE VALA COM LARGURA MENOR QUE 1,5 M, COM CAMADA DE BRITA, LANÇAMENTO MECANIZADO. AF_08/2020</t>
  </si>
  <si>
    <t xml:space="preserve"> 97738 </t>
  </si>
  <si>
    <t>PEÇA CIRCULAR PRÉ-MOLDADA, VOLUME DE CONCRETO DE 10 A 30 LITROS, TAXA DE FIBRA DE POLIPROPILENO APROXIMADA DE 6 KG/M³. AF_03/2024_PS</t>
  </si>
  <si>
    <t xml:space="preserve"> 00043441 </t>
  </si>
  <si>
    <t>ANEL EM CONCRETO ARMADO, LISO, PARA POCOS DE INSPECAO, COM FUNDO, DIAMETRO INTERNO DE 0,60 M E ALTURA DE 0,50 M</t>
  </si>
  <si>
    <t xml:space="preserve"> 00043423 </t>
  </si>
  <si>
    <t>ANEL EM CONCRETO ARMADO, LISO, PARA POCOS DE INSPECAO, SEM FUNDO, DIAMETRO INTERNO DE 0,60 M E ALTURA DE 0,20 M</t>
  </si>
  <si>
    <t xml:space="preserve"> 89711 </t>
  </si>
  <si>
    <t xml:space="preserve"> 00009835 </t>
  </si>
  <si>
    <t>TUBO PVC SERIE NORMAL, DN 40 MM, PARA ESGOTO PREDIAL (NBR 5688)</t>
  </si>
  <si>
    <t xml:space="preserve"> 89712 </t>
  </si>
  <si>
    <t xml:space="preserve"> 00009838 </t>
  </si>
  <si>
    <t>TUBO PVC SERIE NORMAL, DN 50 MM, PARA ESGOTO PREDIAL (NBR 5688)</t>
  </si>
  <si>
    <t xml:space="preserve"> 89713 </t>
  </si>
  <si>
    <t xml:space="preserve"> 00009837 </t>
  </si>
  <si>
    <t>TUBO PVC SERIE NORMAL, DN 75 MM, PARA ESGOTO PREDIAL (NBR 5688)</t>
  </si>
  <si>
    <t xml:space="preserve"> 89714 </t>
  </si>
  <si>
    <t xml:space="preserve"> 00009836 </t>
  </si>
  <si>
    <t>TUBO PVC SERIE NORMAL, DN 100 MM, PARA ESGOTO PREDIAL (NBR 5688)</t>
  </si>
  <si>
    <t xml:space="preserve"> 89849 </t>
  </si>
  <si>
    <t xml:space="preserve"> 00020065 </t>
  </si>
  <si>
    <t>TUBO PVC SERIE NORMAL, DN 150 MM, PARA ESGOTO PREDIAL (NBR 5688)</t>
  </si>
  <si>
    <t xml:space="preserve"> 89726 </t>
  </si>
  <si>
    <t xml:space="preserve"> 00003516 </t>
  </si>
  <si>
    <t>JOELHO PVC, SOLDAVEL, BB, 45 GRAUS, DN 40 MM, PARA ESGOTO PREDIAL</t>
  </si>
  <si>
    <t xml:space="preserve"> 89732 </t>
  </si>
  <si>
    <t xml:space="preserve"> 00000296 </t>
  </si>
  <si>
    <t>ANEL BORRACHA PARA TUBO ESGOTO PREDIAL, DN 50 MM (NBR 5688)</t>
  </si>
  <si>
    <t xml:space="preserve"> 00003518 </t>
  </si>
  <si>
    <t>JOELHO PVC, SOLDAVEL, PB, 45 GRAUS, DN 50 MM, PARA ESGOTO PREDIAL</t>
  </si>
  <si>
    <t xml:space="preserve"> 89739 </t>
  </si>
  <si>
    <t xml:space="preserve"> 00003519 </t>
  </si>
  <si>
    <t>JOELHO PVC, SOLDAVEL, PB, 45 GRAUS, DN 75 MM, PARA ESGOTO PREDIAL</t>
  </si>
  <si>
    <t xml:space="preserve"> 00000297 </t>
  </si>
  <si>
    <t>ANEL BORRACHA PARA TUBO ESGOTO PREDIAL, DN 75 MM (NBR 5688)</t>
  </si>
  <si>
    <t xml:space="preserve"> 89746 </t>
  </si>
  <si>
    <t xml:space="preserve"> 00003528 </t>
  </si>
  <si>
    <t>JOELHO PVC, SOLDAVEL, PB, 45 GRAUS, DN 100 MM, PARA ESGOTO PREDIAL</t>
  </si>
  <si>
    <t xml:space="preserve"> 00000301 </t>
  </si>
  <si>
    <t>ANEL BORRACHA PARA TUBO ESGOTO PREDIAL, DN 100 MM (NBR 5688)</t>
  </si>
  <si>
    <t xml:space="preserve"> 89724 </t>
  </si>
  <si>
    <t xml:space="preserve"> 00003517 </t>
  </si>
  <si>
    <t>JOELHO PVC, SOLDAVEL, BB, 90 GRAUS, SEM ANEL, DN 40 MM, PARA ESGOTO PREDIAL SECUNDARIO</t>
  </si>
  <si>
    <t xml:space="preserve"> 89731 </t>
  </si>
  <si>
    <t xml:space="preserve"> 00003526 </t>
  </si>
  <si>
    <t>JOELHO PVC, SOLDAVEL, PB, 90 GRAUS, DN 50 MM, PARA ESGOTO PREDIAL</t>
  </si>
  <si>
    <t xml:space="preserve"> 89744 </t>
  </si>
  <si>
    <t xml:space="preserve"> 00003520 </t>
  </si>
  <si>
    <t>JOELHO PVC, SOLDAVEL, PB, 90 GRAUS, DN 100 MM, PARA ESGOTO PREDIAL</t>
  </si>
  <si>
    <t xml:space="preserve"> 89834 </t>
  </si>
  <si>
    <t xml:space="preserve"> 00003670 </t>
  </si>
  <si>
    <t>JUNCAO SIMPLES, PVC, 45 GRAUS, DN 100 X 100 MM, SERIE NORMAL PARA ESGOTO PREDIAL</t>
  </si>
  <si>
    <t xml:space="preserve"> 89827 </t>
  </si>
  <si>
    <t xml:space="preserve"> 00003662 </t>
  </si>
  <si>
    <t>JUNCAO SIMPLES, PVC, 45 GRAUS, DN 50 X 50 MM, SERIE NORMAL PARA ESGOTO PREDIAL</t>
  </si>
  <si>
    <t xml:space="preserve"> 104341 </t>
  </si>
  <si>
    <t xml:space="preserve"> 00020086 </t>
  </si>
  <si>
    <t>BUCHA DE REDUCAO DE PVC, SOLDAVEL, LONGA, 50 X 40 MM, PARA ESGOTO PREDIAL</t>
  </si>
  <si>
    <t xml:space="preserve"> 89728 </t>
  </si>
  <si>
    <t xml:space="preserve"> 00001933 </t>
  </si>
  <si>
    <t>CURVA PVC CURTA 90 GRAUS, DN 40 MM, PARA ESGOTO PREDIAL</t>
  </si>
  <si>
    <t xml:space="preserve"> 89557 </t>
  </si>
  <si>
    <t xml:space="preserve"> 00020046 </t>
  </si>
  <si>
    <t>REDUCAO EXCENTRICA PVC, SERIE R, DN 100 X 75 MM, PARA ESGOTO PREDIAL</t>
  </si>
  <si>
    <t xml:space="preserve"> 00000298 </t>
  </si>
  <si>
    <t>ANEL BORRACHA, DN 75 MM, PARA TUBO SERIE REFORCADA ESGOTO PREDIAL</t>
  </si>
  <si>
    <t xml:space="preserve"> 89549 </t>
  </si>
  <si>
    <t xml:space="preserve"> 00020045 </t>
  </si>
  <si>
    <t>REDUCAO EXCENTRICA PVC, SERIE R, DN 75 X 50 MM, PARA ESGOTO PREDIAL</t>
  </si>
  <si>
    <t xml:space="preserve"> 00020085 </t>
  </si>
  <si>
    <t>ANEL BORRACHA, DN 50 MM, PARA TUBO SERIE REFORCADA ESGOTO PREDIAL</t>
  </si>
  <si>
    <t xml:space="preserve"> 89707 </t>
  </si>
  <si>
    <t xml:space="preserve"> 00005103 </t>
  </si>
  <si>
    <t>CAIXA SIFONADA PVC, 100 X 100 X 50 MM, COM GRELHA REDONDA, BRANCA</t>
  </si>
  <si>
    <t xml:space="preserve"> 104328 </t>
  </si>
  <si>
    <t>CAIXA SIFONADA, COM GRELHA QUADRADA, PVC, DN 150 X 150 X 50 MM, JUNTA SOLDÁVEL, FORNECIDA E INSTALADA EM RAMAL DE DESCARGA OU EM RAMAL DE ESGOTO SANITÁRIO. AF_08/2022</t>
  </si>
  <si>
    <t xml:space="preserve"> 00011712 </t>
  </si>
  <si>
    <t>CAIXA SIFONADA, PVC, 150 X 150 X 50 MM, COM GRELHA QUADRADA, BRANCA (NBR 5688)</t>
  </si>
  <si>
    <t xml:space="preserve"> 97974 </t>
  </si>
  <si>
    <t xml:space="preserve"> 100475 </t>
  </si>
  <si>
    <t>ARGAMASSA TRAÇO 1:3 (EM VOLUME DE CIMENTO E AREIA MÉDIA ÚMIDA) COM ADIÇÃO DE IMPERMEABILIZANTE, PREPARO MECÂNICO COM BETONEIRA 400 L. AF_08/2019</t>
  </si>
  <si>
    <t xml:space="preserve"> 98087 </t>
  </si>
  <si>
    <t>TANQUE SÉPTICO RETANGULAR, EM ALVENARIA COM BLOCOS DE CONCRETO, DIMENSÕES INTERNAS: 1,6 X 4,6 X H=2,4 M, VOLUME ÚTIL: 14720 L (PARA 105 CONTRIBUINTES). AF_12/2020</t>
  </si>
  <si>
    <t xml:space="preserve"> 101624 </t>
  </si>
  <si>
    <t>PREPARO DE FUNDO DE VALA COM LARGURA MAIOR OU IGUAL A 1,5 M E MENOR QUE 2,5 M, COM CAMADA DE BRITA, LANÇAMENTO MECANIZADO. AF_08/2020</t>
  </si>
  <si>
    <t xml:space="preserve"> 89995 </t>
  </si>
  <si>
    <t>GRAUTEAMENTO DE CINTA SUPERIOR OU DE VERGA EM ALVENARIA ESTRUTURAL. AF_09/2021</t>
  </si>
  <si>
    <t xml:space="preserve"> 89998 </t>
  </si>
  <si>
    <t>ARMAÇÃO DE CINTA DE ALVENARIA ESTRUTURAL; DIÂMETRO DE 10,0 MM. AF_09/2021</t>
  </si>
  <si>
    <t xml:space="preserve"> 89996 </t>
  </si>
  <si>
    <t>ARMAÇÃO VERTICAL DE ALVENARIA ESTRUTURAL; DIÂMETRO DE 10,0 MM. AF_09/2021</t>
  </si>
  <si>
    <t xml:space="preserve"> 92767 </t>
  </si>
  <si>
    <t>ARMAÇÃO DE LAJE DE ESTRUTURA CONVENCIONAL DE CONCRETO ARMADO UTILIZANDO AÇO CA-60 DE 4,2 MM - MONTAGEM. AF_06/2022</t>
  </si>
  <si>
    <t xml:space="preserve"> 89993 </t>
  </si>
  <si>
    <t>GRAUTEAMENTO VERTICAL EM ALVENARIA ESTRUTURAL. AF_09/2021</t>
  </si>
  <si>
    <t xml:space="preserve"> 00025067 </t>
  </si>
  <si>
    <t>BLOCO DE CONCRETO ESTRUTURAL 19 X 19 X 39 CM, FBK 4,5 MPA (NBR 6136)</t>
  </si>
  <si>
    <t xml:space="preserve"> 00000660 </t>
  </si>
  <si>
    <t>CANALETA DE CONCRETO 19 X 19 X 19 CM (CLASSE C - NBR 6136)</t>
  </si>
  <si>
    <t xml:space="preserve"> 98065 </t>
  </si>
  <si>
    <t xml:space="preserve"> 97740 </t>
  </si>
  <si>
    <t>PEÇA CIRCULAR PRÉ-MOLDADA, VOLUME DE CONCRETO ACIMA DE 100 LITROS, TAXA DE AÇO APROXIMADA DE 30KG/M³. AF_03/2024</t>
  </si>
  <si>
    <t xml:space="preserve"> 00043448 </t>
  </si>
  <si>
    <t>ANEL EM CONCRETO ARMADO, PERFURADO, PARA FOSSAS SEPTICAS E SUMIDOUROS, SEM FUNDO, DIAMETRO INTERNO DE 3,00 M E ALTURA DE 0,50 M</t>
  </si>
  <si>
    <t xml:space="preserve"> 98090 </t>
  </si>
  <si>
    <t xml:space="preserve"> 00004720 </t>
  </si>
  <si>
    <t>PEDRA BRITADA N. 0, OU PEDRISCO (4,8 A 9,5 MM) POSTO PEDREIRA/FORNECEDOR, SEM FRETE</t>
  </si>
  <si>
    <t xml:space="preserve"> 89511 </t>
  </si>
  <si>
    <t xml:space="preserve"> 00009839 </t>
  </si>
  <si>
    <t>TUBO PVC, SERIE R, DN 75 MM, PARA ESGOTO OU AGUAS PLUVIAIS PREDIAL (NBR 5688)</t>
  </si>
  <si>
    <t xml:space="preserve"> 89737 </t>
  </si>
  <si>
    <t xml:space="preserve"> 00003509 </t>
  </si>
  <si>
    <t>JOELHO PVC, SOLDAVEL, PB, 90 GRAUS, DN 75 MM, PARA ESGOTO PREDIAL</t>
  </si>
  <si>
    <t xml:space="preserve"> 89685 </t>
  </si>
  <si>
    <t xml:space="preserve"> 00020142 </t>
  </si>
  <si>
    <t>JUNCAO SIMPLES, PVC SERIE R, DN 75 X 75 MM, PARA ESGOTO PREDIAL</t>
  </si>
  <si>
    <t xml:space="preserve"> 89774 </t>
  </si>
  <si>
    <t xml:space="preserve"> 00003898 </t>
  </si>
  <si>
    <t>LUVA SIMPLES, PVC, SOLDAVEL, DN 75 MM, SERIE NORMAL, PARA ESGOTO PREDIAL</t>
  </si>
  <si>
    <t xml:space="preserve"> 104348 </t>
  </si>
  <si>
    <t xml:space="preserve"> 00039319 </t>
  </si>
  <si>
    <t>TERMINAL DE VENTILACAO, 50 MM, SERIE NORMAL, ESGOTO PREDIAL</t>
  </si>
  <si>
    <t xml:space="preserve"> 104351 </t>
  </si>
  <si>
    <t xml:space="preserve"> 00039320 </t>
  </si>
  <si>
    <t>TERMINAL DE VENTILACAO, 75 MM, SERIE NORMAL, ESGOTO PREDIAL</t>
  </si>
  <si>
    <t xml:space="preserve"> 89696 </t>
  </si>
  <si>
    <t xml:space="preserve"> 00020178 </t>
  </si>
  <si>
    <t>TE, PVC, SERIE R, 100 X 75 MM, PARA ESGOTO PREDIAL</t>
  </si>
  <si>
    <t xml:space="preserve"> 89784 </t>
  </si>
  <si>
    <t xml:space="preserve"> 00007097 </t>
  </si>
  <si>
    <t>TE SANITARIO, PVC, DN 50 X 50 MM, SERIE NORMAL, PARA ESGOTO PREDIAL</t>
  </si>
  <si>
    <t xml:space="preserve"> 89687 </t>
  </si>
  <si>
    <t xml:space="preserve"> 00020177 </t>
  </si>
  <si>
    <t>TE, PVC, SERIE R, 75 X 75 MM, PARA ESGOTO PREDIAL</t>
  </si>
  <si>
    <t xml:space="preserve"> 95470 </t>
  </si>
  <si>
    <t xml:space="preserve"> 95469 </t>
  </si>
  <si>
    <t>VASO SANITARIO SIFONADO CONVENCIONAL COM  LOUÇA BRANCA - FORNECIMENTO E INSTALAÇÃO. AF_01/2020</t>
  </si>
  <si>
    <t xml:space="preserve"> 00006142 </t>
  </si>
  <si>
    <t>CONJUNTO DE LIGACAO AJUSTAVEL, PARA VASO / BACIA SANITARIA, EM PLASTICO BRANCO, COM TUBO, CANOPLA E ESPUDE</t>
  </si>
  <si>
    <t xml:space="preserve"> 100849 </t>
  </si>
  <si>
    <t xml:space="preserve"> 00000377 </t>
  </si>
  <si>
    <t>ASSENTO SANITARIO DE PLASTICO, TIPO CONVENCIONAL</t>
  </si>
  <si>
    <t xml:space="preserve"> 100858 </t>
  </si>
  <si>
    <t xml:space="preserve"> 00021112 </t>
  </si>
  <si>
    <t>VALVULA DE DESCARGA EM METAL CROMADO PARA MICTORIO COM ACIONAMENTO POR PRESSAO E FECHAMENTO AUTOMATICO</t>
  </si>
  <si>
    <t xml:space="preserve"> 00010432 </t>
  </si>
  <si>
    <t>MICTORIO INDIVIDUAL, SIFONADO, DE LOUCA BRANCA, SEM COMPLEMENTOS</t>
  </si>
  <si>
    <t xml:space="preserve"> 86937 </t>
  </si>
  <si>
    <t>CUBA DE EMBUTIR OVAL EM LOUÇA BRANCA, 35 X 50CM OU EQUIVALENTE, INCLUSO VÁLVULA EM METAL CROMADO E SIFÃO FLEXÍVEL EM PVC - FORNECIMENTO E INSTALAÇÃO. AF_01/2020</t>
  </si>
  <si>
    <t xml:space="preserve"> 86877 </t>
  </si>
  <si>
    <t>VÁLVULA EM METAL CROMADO 1.1/2" X 1.1/2" PARA TANQUE OU LAVATÓRIO, COM OU SEM LADRÃO - FORNECIMENTO E INSTALAÇÃO. AF_01/2020</t>
  </si>
  <si>
    <t xml:space="preserve"> 86901 </t>
  </si>
  <si>
    <t>CUBA DE EMBUTIR OVAL EM LOUÇA BRANCA, 35 X 50CM OU EQUIVALENTE - FORNECIMENTO E INSTALAÇÃO. AF_01/2020</t>
  </si>
  <si>
    <t xml:space="preserve"> 86883 </t>
  </si>
  <si>
    <t>SIFÃO DO TIPO FLEXÍVEL EM PVC 1  X 1.1/2  - FORNECIMENTO E INSTALAÇÃO. AF_01/2020</t>
  </si>
  <si>
    <t xml:space="preserve"> 86904 </t>
  </si>
  <si>
    <t>LAVATÓRIO LOUÇA BRANCA SUSPENSO, 29,5 X 39CM OU EQUIVALENTE, PADRÃO POPULAR - FORNECIMENTO E INSTALAÇÃO. AF_01/2020</t>
  </si>
  <si>
    <t xml:space="preserve"> 00037329 </t>
  </si>
  <si>
    <t>REJUNTE EPOXI, QUALQUER COR</t>
  </si>
  <si>
    <t xml:space="preserve"> 00010425 </t>
  </si>
  <si>
    <t>LAVATORIO DE LOUCA BRANCA, SUSPENSO (SEM COLUNA), DIMENSOES *40 X 30* CM</t>
  </si>
  <si>
    <t xml:space="preserve"> 100860 </t>
  </si>
  <si>
    <t xml:space="preserve"> 00001368 </t>
  </si>
  <si>
    <t>CHUVEIRO COMUM EM PLASTICO BRANCO, COM CANO, 3 TEMPERATURAS, 5500 W (110/220 V)</t>
  </si>
  <si>
    <t xml:space="preserve"> 95547 </t>
  </si>
  <si>
    <t>SABONETEIRA PLASTICA TIPO DISPENSER PARA SABONETE LIQUIDO COM RESERVATORIO 800 A 1500 ML, INCLUSO FIXAÇÃO. AF_01/2020</t>
  </si>
  <si>
    <t xml:space="preserve"> 00011758 </t>
  </si>
  <si>
    <t>SABONETEIRA PLASTICA TIPO DISPENSER PARA SABONETE LIQUIDO COM RESERVATORIO 800 A 1500 ML</t>
  </si>
  <si>
    <t xml:space="preserve"> 00037588 </t>
  </si>
  <si>
    <t>VALVULA DE ESCOAMENTO PARA TANQUE, EM METAL CROMADO, 1.1/2 ", SEM LADRAO, COM TAMPAO PLASTICO</t>
  </si>
  <si>
    <t xml:space="preserve"> 86878 </t>
  </si>
  <si>
    <t xml:space="preserve"> 00006157 </t>
  </si>
  <si>
    <t>VALVULA EM METAL CROMADO PARA PIA AMERICANA 3.1/2 X 1.1/2"</t>
  </si>
  <si>
    <t xml:space="preserve"> 00044945 </t>
  </si>
  <si>
    <t>SIFAO / TUBO SINFONADO EXTENSIVEL/SANFONADO, UNIVERSAL/ SIMPLES, ENTRE *50 A 70* CM, DE PLASTICO BRANCO</t>
  </si>
  <si>
    <t xml:space="preserve"> 86887 </t>
  </si>
  <si>
    <t>ENGATE FLEXÍVEL EM INOX, 1/2  X 40CM - FORNECIMENTO E INSTALAÇÃO. AF_01/2020</t>
  </si>
  <si>
    <t xml:space="preserve"> 00011684 </t>
  </si>
  <si>
    <t>ENGATE / RABICHO FLEXIVEL INOX 1/2" X 40 CM</t>
  </si>
  <si>
    <t xml:space="preserve"> 100868 </t>
  </si>
  <si>
    <t>BARRA DE APOIO RETA, EM ACO INOX POLIDO, COMPRIMENTO 80 CM,  FIXADA NA PAREDE - FORNECIMENTO E INSTALAÇÃO. AF_01/2020</t>
  </si>
  <si>
    <t xml:space="preserve"> 00036081 </t>
  </si>
  <si>
    <t>BARRA DE APOIO RETA, EM ACO INOX POLIDO, COMPRIMENTO 80CM, DIAMETRO MINIMO 3 CM</t>
  </si>
  <si>
    <t xml:space="preserve"> 100867 </t>
  </si>
  <si>
    <t>BARRA DE APOIO RETA, EM ACO INOX POLIDO, COMPRIMENTO 70 CM,  FIXADA NA PAREDE - FORNECIMENTO E INSTALAÇÃO. AF_01/2020</t>
  </si>
  <si>
    <t xml:space="preserve"> 00036205 </t>
  </si>
  <si>
    <t>BARRA DE APOIO RETA, EM ACO INOX POLIDO, COMPRIMENTO 70CM, DIAMETRO MINIMO 3 CM</t>
  </si>
  <si>
    <t xml:space="preserve"> 100865 </t>
  </si>
  <si>
    <t>BARRA DE APOIO LATERAL ARTICULADA, COM TRAVA, EM ACO INOX POLIDO, FIXADA NA PAREDE - FORNECIMENTO E INSTALAÇÃO. AF_01/2020</t>
  </si>
  <si>
    <t xml:space="preserve"> 00036210 </t>
  </si>
  <si>
    <t>BARRA DE APOIO LATERAL ARTICULADA, COM TRAVA, EM ACO INOX POLIDO, 70 CM, DIAMETRO MINIMO 3 CM</t>
  </si>
  <si>
    <t xml:space="preserve"> 100875 </t>
  </si>
  <si>
    <t>BANCO ARTICULADO, EM ACO INOX, PARA PCD, FIXADO NA PAREDE - FORNECIMENTO E INSTALAÇÃO. AF_01/2020</t>
  </si>
  <si>
    <t xml:space="preserve"> 00036215 </t>
  </si>
  <si>
    <t>BANCO ARTICULADO PARA BANHO, EM ACO INOX POLIDO, 70* CM X 45* CM</t>
  </si>
  <si>
    <t xml:space="preserve"> 92688 </t>
  </si>
  <si>
    <t>TUBO DE AÇO GALVANIZADO COM COSTURA, CLASSE MÉDIA, CONEXÃO ROSQUEADA, DN 20 (3/4"), INSTALADO EM RAMAIS E SUB-RAMAIS DE GÁS - FORNECIMENTO E INSTALAÇÃO. AF_10/2020</t>
  </si>
  <si>
    <t xml:space="preserve"> 00007700 </t>
  </si>
  <si>
    <t>TUBO ACO GALVANIZADO COM COSTURA, CLASSE MEDIA, DN 3/4", E = *2,65* MM, PESO *1,58* KG/M (NBR 5580)</t>
  </si>
  <si>
    <t xml:space="preserve"> 97549 </t>
  </si>
  <si>
    <t xml:space="preserve"> 88317 </t>
  </si>
  <si>
    <t>SOLDADOR COM ENCARGOS COMPLEMENTARES</t>
  </si>
  <si>
    <t xml:space="preserve"> 00011002 </t>
  </si>
  <si>
    <t>ELETRODO REVESTIDO AWS - E6013, DIAMETRO IGUAL A 2,50 MM</t>
  </si>
  <si>
    <t xml:space="preserve"> 00040380 </t>
  </si>
  <si>
    <t>CURVA 90 GRAUS EM ACO CARBONO, RAIO CURTO, SOLDAVEL, PRESSAO 3.000 LBS, DN 3/4"</t>
  </si>
  <si>
    <t xml:space="preserve"> 92705 </t>
  </si>
  <si>
    <t>TÊ, EM FERRO GALVANIZADO, CONEXÃO ROSQUEADA, DN 20 (3/4"), INSTALADO EM RAMAIS E SUB-RAMAIS DE GÁS - FORNECIMENTO E INSTALAÇÃO. AF_10/2020</t>
  </si>
  <si>
    <t xml:space="preserve"> 00006295 </t>
  </si>
  <si>
    <t>TE DE FERRO GALVANIZADO, DE 3/4"</t>
  </si>
  <si>
    <t xml:space="preserve"> 93074 </t>
  </si>
  <si>
    <t xml:space="preserve"> 00039897 </t>
  </si>
  <si>
    <t>PASTA PARA SOLDA DE TUBOS E CONEXOES DE COBRE (EMBALAGEM COM 250 G)</t>
  </si>
  <si>
    <t>250G</t>
  </si>
  <si>
    <t xml:space="preserve"> 00039879 </t>
  </si>
  <si>
    <t>CURVA 45 GRAUS DE COBRE SEM ANEL DE SOLDA, BOLSA X BOLSA, 15 MM</t>
  </si>
  <si>
    <t xml:space="preserve"> 00012732 </t>
  </si>
  <si>
    <t>SOLDA ESTANHO/COBRE PARA CONEXOES DE COBRE, FIO 2,5 MM, CARRETEL 500 GR (SEM CHUMBO)</t>
  </si>
  <si>
    <t xml:space="preserve"> 103029 </t>
  </si>
  <si>
    <t xml:space="preserve"> 00011756 </t>
  </si>
  <si>
    <t>REGISTRO OU REGULADOR DE GAS COZINHA, VAZAO DE 2 KG/H, 2,8 KPA</t>
  </si>
  <si>
    <t xml:space="preserve"> 95249 </t>
  </si>
  <si>
    <t xml:space="preserve"> 00011749 </t>
  </si>
  <si>
    <t>VALVULA DE ESFERA BRUTA EM BRONZE, BITOLA 3/4"</t>
  </si>
  <si>
    <t xml:space="preserve"> 101909 </t>
  </si>
  <si>
    <t>EXTINTOR DE INCÊNDIO PORTÁTIL COM CARGA DE PQS DE 6 KG, CLASSE BC - FORNECIMENTO E INSTALAÇÃO. AF_10/2020_PE</t>
  </si>
  <si>
    <t>INES - INSTALAÇÕES ESPECIAIS</t>
  </si>
  <si>
    <t xml:space="preserve"> 00010892 </t>
  </si>
  <si>
    <t>EXTINTOR DE INCENDIO PORTATIL COM CARGA DE PO QUIMICO SECO (PQS) DE 6 KG, CLASSE BC</t>
  </si>
  <si>
    <t xml:space="preserve"> 00004350 </t>
  </si>
  <si>
    <t>BUCHA DE NYLON, DIAMETRO DO FURO 8 MM, COMPRIMENTO 40 MM, COM PARAFUSO DE ROSCA SOBERBA, CABECA CHATA, FENDA SIMPLES, 4,8 X 50 MM</t>
  </si>
  <si>
    <t xml:space="preserve"> 101907 </t>
  </si>
  <si>
    <t xml:space="preserve"> 00010889 </t>
  </si>
  <si>
    <t>EXTINTOR DE INCENDIO PORTATIL COM CARGA DE GAS CARBONICO CO2 DE 6 KG, CLASSE BC</t>
  </si>
  <si>
    <t xml:space="preserve"> 94473 </t>
  </si>
  <si>
    <t>COTOVELO 90 GRAUS, EM FERRO GALVANIZADO, CONEXÃO ROSQUEADA, DN 65 MM (2 1/2"), INSTALADO EM RESERVAÇÃO PREDIAL DE ÁGUA - FORNECIMENTO E INSTALAÇÃO. AF_04/2024</t>
  </si>
  <si>
    <t xml:space="preserve"> 00003470 </t>
  </si>
  <si>
    <t>COTOVELO 90 GRAUS DE FERRO GALVANIZADO, COM ROSCA BSP, DE 2 1/2"</t>
  </si>
  <si>
    <t xml:space="preserve"> 97488 </t>
  </si>
  <si>
    <t xml:space="preserve"> 00040422 </t>
  </si>
  <si>
    <t>CURVA 90 GRAUS EM ACO CARBONO, RAIO CURTO, SOLDAVEL, PRESSAO 3.000 LBS, DN 2 1/2"</t>
  </si>
  <si>
    <t xml:space="preserve"> 92377 </t>
  </si>
  <si>
    <t>NIPLE, EM FERRO GALVANIZADO, DN 65 (2 1/2"), CONEXÃO ROSQUEADA, INSTALADO EM REDE DE ALIMENTAÇÃO PARA HIDRANTE - FORNECIMENTO E INSTALAÇÃO. AF_10/2020</t>
  </si>
  <si>
    <t xml:space="preserve"> 00004208 </t>
  </si>
  <si>
    <t>NIPLE DE FERRO GALVANIZADO, COM ROSCA BSP, DE 2 1/2"</t>
  </si>
  <si>
    <t xml:space="preserve"> 92367 </t>
  </si>
  <si>
    <t>TUBO DE AÇO GALVANIZADO COM COSTURA, CLASSE MÉDIA, DN 65 (2 1/2"), CONEXÃO ROSQUEADA, INSTALADO EM REDE DE ALIMENTAÇÃO PARA HIDRANTE - FORNECIMENTO E INSTALAÇÃO. AF_10/2020</t>
  </si>
  <si>
    <t xml:space="preserve"> 00007701 </t>
  </si>
  <si>
    <t>TUBO ACO GALVANIZADO COM COSTURA, CLASSE MEDIA, DN 2.1/2", E = *3,65* MM, PESO *6,51* KG/M (NBR 5580)</t>
  </si>
  <si>
    <t xml:space="preserve"> 92642 </t>
  </si>
  <si>
    <t>TÊ, EM FERRO GALVANIZADO, CONEXÃO ROSQUEADA, DN 65 (2 1/2"), INSTALADO EM REDE DE ALIMENTAÇÃO PARA HIDRANTE - FORNECIMENTO E INSTALAÇÃO. AF_10/2020</t>
  </si>
  <si>
    <t xml:space="preserve"> 00006299 </t>
  </si>
  <si>
    <t>TE DE FERRO GALVANIZADO, DE 2 1/2"</t>
  </si>
  <si>
    <t xml:space="preserve"> 92896 </t>
  </si>
  <si>
    <t>UNIÃO, EM FERRO GALVANIZADO, DN 65 (2 1/2"), CONEXÃO ROSQUEADA, INSTALADO EM REDE DE ALIMENTAÇÃO PARA HIDRANTE - FORNECIMENTO E INSTALAÇÃO. AF_10/2020</t>
  </si>
  <si>
    <t xml:space="preserve"> 00009889 </t>
  </si>
  <si>
    <t>UNIAO DE FERRO GALVANIZADO, COM ROSCA BSP, COM ASSENTO PLANO, DE 2 1/2"</t>
  </si>
  <si>
    <t xml:space="preserve"> 99624 </t>
  </si>
  <si>
    <t xml:space="preserve"> 00010405 </t>
  </si>
  <si>
    <t>VALVULA DE RETENCAO HORIZONTAL, DE BRONZE (PN-25), 2 1/2", 400 PSI, TAMPA DE PORCA DE UNIAO, EXTREMIDADES COM ROSCA</t>
  </si>
  <si>
    <t xml:space="preserve"> 91924 </t>
  </si>
  <si>
    <t>CABO DE COBRE FLEXÍVEL ISOLADO, 1,5 MM², ANTI-CHAMA 450/750 V, PARA CIRCUITOS TERMINAIS - FORNECIMENTO E INSTALAÇÃO. AF_03/2023</t>
  </si>
  <si>
    <t xml:space="preserve"> 00021127 </t>
  </si>
  <si>
    <t>FITA ISOLANTE ADESIVA ANTICHAMA, USO ATE 750 V, EM ROLO DE 19 MM X 5 M</t>
  </si>
  <si>
    <t xml:space="preserve"> 00001013 </t>
  </si>
  <si>
    <t>CABO DE COBRE, FLEXIVEL, CLASSE 4 OU 5, ISOLACAO EM PVC/A, ANTICHAMA BWF-B, 1 CONDUTOR, 450/750 V, SECAO NOMINAL 1,5 MM2</t>
  </si>
  <si>
    <t xml:space="preserve"> 91940 </t>
  </si>
  <si>
    <t xml:space="preserve"> 88629 </t>
  </si>
  <si>
    <t>ARGAMASSA TRAÇO 1:3 (EM VOLUME DE CIMENTO E AREIA MÉDIA ÚMIDA), PREPARO MANUAL. AF_08/2019</t>
  </si>
  <si>
    <t xml:space="preserve"> 00001872 </t>
  </si>
  <si>
    <t>CAIXA DE PASSAGEM, EM PVC, DE 4" X 2", PARA ELETRODUTO FLEXIVEL CORRUGADO</t>
  </si>
  <si>
    <t xml:space="preserve"> 91943 </t>
  </si>
  <si>
    <t xml:space="preserve"> 00001873 </t>
  </si>
  <si>
    <t>CAIXA DE PASSAGEM, EM PVC, DE 4" X 4", PARA ELETRODUTO FLEXIVEL CORRUGADO</t>
  </si>
  <si>
    <t xml:space="preserve"> 101917 </t>
  </si>
  <si>
    <t xml:space="preserve"> 00012899 </t>
  </si>
  <si>
    <t>MANOMETRO COM CAIXA EM ACO PINTADO, ESCALA *10* KGF/CM2 (*10* BAR), DIAMETRO NOMINAL DE *63* MM, CONEXAO DE 1/4"</t>
  </si>
  <si>
    <t xml:space="preserve"> 91926 </t>
  </si>
  <si>
    <t xml:space="preserve"> 00001014 </t>
  </si>
  <si>
    <t>CABO DE COBRE, FLEXIVEL, CLASSE 4 OU 5, ISOLACAO EM PVC/A, ANTICHAMA BWF-B, 1 CONDUTOR, 450/750 V, SECAO NOMINAL 2,5 MM2</t>
  </si>
  <si>
    <t xml:space="preserve"> 96765 </t>
  </si>
  <si>
    <t xml:space="preserve"> 00020971 </t>
  </si>
  <si>
    <t>CHAVE DUPLA PARA CONEXOES TIPO STORZ, ENGATE RAPIDO 1 1/2" X 2 1/2", EM LATAO, PARA INSTALACAO PREDIAL COMBATE A INCENDIO</t>
  </si>
  <si>
    <t xml:space="preserve"> 00010904 </t>
  </si>
  <si>
    <t>REGISTRO OU VALVULA GLOBO ANGULAR EM LATAO, PARA HIDRANTES EM INSTALACAO PREDIAL DE INCENDIO, 45 GRAUS, DIAMETRO DE 2 1/2", COM VOLANTE, CLASSE DE PRESSAO DE ATE 200 PSI</t>
  </si>
  <si>
    <t xml:space="preserve"> 00037554 </t>
  </si>
  <si>
    <t>ESGUICHO JATO REGULAVEL, TIPO ELKHART, ENGATE RAPIDO 1 1/2", PARA COMBATE A INCENDIO</t>
  </si>
  <si>
    <t xml:space="preserve"> 00021030 </t>
  </si>
  <si>
    <t>MANGUEIRA DE INCENDIO, TIPO 1, DE 1 1/2", COMPRIMENTO = 20 M, TECIDO EM FIO DE POLIESTER E TUBO INTERNO EM BORRACHA SINTETICA, COM UNIOES ENGATE RAPIDO</t>
  </si>
  <si>
    <t xml:space="preserve"> 00010900 </t>
  </si>
  <si>
    <t>ADAPTADOR EM LATAO, ENGATE RAPIDO1 1/2" X ROSCA INTERNA 5 FIOS 2 1/2", PARA INSTALACAO PREDIAL DE COMBATE A INCENDIO</t>
  </si>
  <si>
    <t xml:space="preserve"> 00020963 </t>
  </si>
  <si>
    <t>CAIXA DE INCENDIO/ABRIGO PARA MANGUEIRA, DE SOBREPOR/EXTERNA, COM 90 X 60 X 17 CM, EM CHAPA DE ACO, PORTA COM VENTILACAO, VISOR COM A INSCRICAO "INCENDIO", SUPORTE/CESTA INTERNA PARA A MANGUEIRA, PINTURA ELETROSTATICA VERMELHA</t>
  </si>
  <si>
    <t xml:space="preserve"> 101798 </t>
  </si>
  <si>
    <t xml:space="preserve"> 00014112 </t>
  </si>
  <si>
    <t>TAMPAO FOFO SIMPLES COM BASE / REQUADRO, CLASSE A15 CARGA MAX. 1,5 T, 400 X 600 MM (COM INSCRICAO EM RELEVO DO TIPO DE REDE)</t>
  </si>
  <si>
    <t xml:space="preserve"> 101916 </t>
  </si>
  <si>
    <t xml:space="preserve"> 00010924 </t>
  </si>
  <si>
    <t>HIDRANTE SUBTERRANEO, EM FERRO FUNDIDO, COM CURVA LONGA E CAIXA, DN 75 MM</t>
  </si>
  <si>
    <t xml:space="preserve"> 97599 </t>
  </si>
  <si>
    <t>LUMINÁRIA DE EMERGÊNCIA, COM 30 LÂMPADAS LED DE 2 W, SEM REATOR - FORNECIMENTO E INSTALAÇÃO. AF_09/2024</t>
  </si>
  <si>
    <t xml:space="preserve"> 00038774 </t>
  </si>
  <si>
    <t>LUMINARIA DE EMERGENCIA 30 LEDS, POTENCIA 2 W, BATERIA DE LITIO, AUTONOMIA DE 6 HORAS</t>
  </si>
  <si>
    <t xml:space="preserve"> 102520 </t>
  </si>
  <si>
    <t xml:space="preserve"> 101883 </t>
  </si>
  <si>
    <t>QUADRO DE DISTRIBUIÇÃO DE ENERGIA EM CHAPA DE AÇO GALVANIZADO, DE EMBUTIR, COM BARRAMENTO TRIFÁSICO, PARA 18 DISJUNTORES DIN 100A - FORNECIMENTO E INSTALAÇÃO. AF_10/2020</t>
  </si>
  <si>
    <t xml:space="preserve"> 00013395 </t>
  </si>
  <si>
    <t>QUADRO DE DISTRIBUICAO COM BARRAMENTO TRIFASICO, DE EMBUTIR, EM CHAPA DE ACO GALVANIZADO, PARA 18 DISJUNTORES DIN, 100 A</t>
  </si>
  <si>
    <t xml:space="preserve"> 101879 </t>
  </si>
  <si>
    <t>QUADRO DE DISTRIBUIÇÃO DE ENERGIA EM CHAPA DE AÇO GALVANIZADO, DE EMBUTIR, COM BARRAMENTO TRIFÁSICO, PARA 24 DISJUNTORES DIN 100A - FORNECIMENTO E INSTALAÇÃO. AF_10/2020</t>
  </si>
  <si>
    <t xml:space="preserve"> 00012039 </t>
  </si>
  <si>
    <t>QUADRO DE DISTRIBUICAO COM BARRAMENTO TRIFASICO, DE EMBUTIR, EM CHAPA DE ACO GALVANIZADO, PARA 24 DISJUNTORES DIN, 100 A</t>
  </si>
  <si>
    <t xml:space="preserve"> 101946 </t>
  </si>
  <si>
    <t>QUADRO DE MEDIÇÃO GERAL DE ENERGIA PARA 1 MEDIDOR DE SOBREPOR - FORNECIMENTO E INSTALAÇÃO. AF_10/2020</t>
  </si>
  <si>
    <t xml:space="preserve"> 00039808 </t>
  </si>
  <si>
    <t>CAIXA PARA MEDIDOR MONOFASICO, EM POLICARBONATO / TERMOPLASTICO, PARA ALOJAR 1 DISJUNTOR (PADRAO DA CONCESSIONARIA LOCAL)</t>
  </si>
  <si>
    <t xml:space="preserve"> 00011950 </t>
  </si>
  <si>
    <t>BUCHA DE NYLON SEM ABA S6, COM PARAFUSO DE 4,20 X 40 MM EM ACO ZINCADO COM ROSCA SOBERBA, CABECA CHATA E FENDA PHILLIPS</t>
  </si>
  <si>
    <t xml:space="preserve"> 101881 </t>
  </si>
  <si>
    <t>QUADRO DE DISTRIBUIÇÃO DE ENERGIA EM CHAPA DE AÇO GALVANIZADO, DE EMBUTIR, COM BARRAMENTO TRIFÁSICO, PARA 40 DISJUNTORES DIN 100A - FORNECIMENTO E INSTALAÇÃO. AF_10/2020</t>
  </si>
  <si>
    <t xml:space="preserve"> 00012042 </t>
  </si>
  <si>
    <t>QUADRO DE DISTRIBUICAO COM BARRAMENTO TRIFASICO, DE EMBUTIR, EM CHAPA DE ACO GALVANIZADO, PARA 40 DISJUNTORES DIN, 100 A</t>
  </si>
  <si>
    <t xml:space="preserve"> 101878 </t>
  </si>
  <si>
    <t>QUADRO DE DISTRIBUIÇÃO DE ENERGIA EM CHAPA DE AÇO GALVANIZADO, DE SOBREPOR, COM BARRAMENTO TRIFÁSICO, PARA 18 DISJUNTORES DIN 100A - FORNECIMENTO E INSTALAÇÃO. AF_10/2020</t>
  </si>
  <si>
    <t xml:space="preserve"> 00012038 </t>
  </si>
  <si>
    <t>QUADRO DE DISTRIBUICAO COM BARRAMENTO TRIFASICO, DE SOBREPOR, EM CHAPA DE ACO GALVANIZADO, PARA 18 DISJUNTORES DIN, 100 A</t>
  </si>
  <si>
    <t xml:space="preserve"> 93653 </t>
  </si>
  <si>
    <t xml:space="preserve"> 00001570 </t>
  </si>
  <si>
    <t>TERMINAL A COMPRESSAO EM COBRE ESTANHADO PARA CABO 2,5 MM2, 1 FURO E 1 COMPRESSAO, PARA PARAFUSO DE FIXACAO M5</t>
  </si>
  <si>
    <t xml:space="preserve"> 00034653 </t>
  </si>
  <si>
    <t>DISJUNTOR TERMOMAGNETICO PARA TRILHO DIN (IEC), MONOPOLAR, 6 - 32 A</t>
  </si>
  <si>
    <t xml:space="preserve"> 93654 </t>
  </si>
  <si>
    <t>DISJUNTOR MONOPOLAR TIPO DIN, CORRENTE NOMINAL DE 16A - FORNECIMENTO E INSTALAÇÃO. AF_10/2020</t>
  </si>
  <si>
    <t xml:space="preserve"> 93655 </t>
  </si>
  <si>
    <t>DISJUNTOR MONOPOLAR TIPO DIN, CORRENTE NOMINAL DE 20A - FORNECIMENTO E INSTALAÇÃO. AF_10/2020</t>
  </si>
  <si>
    <t xml:space="preserve"> 00001571 </t>
  </si>
  <si>
    <t>TERMINAL A COMPRESSAO EM COBRE ESTANHADO PARA CABO 4 MM2, 1 FURO E 1 COMPRESSAO, PARA PARAFUSO DE FIXACAO M5</t>
  </si>
  <si>
    <t xml:space="preserve"> 93656 </t>
  </si>
  <si>
    <t>DISJUNTOR MONOPOLAR TIPO DIN, CORRENTE NOMINAL DE 25A - FORNECIMENTO E INSTALAÇÃO. AF_10/2020</t>
  </si>
  <si>
    <t xml:space="preserve"> 93658 </t>
  </si>
  <si>
    <t>DISJUNTOR MONOPOLAR TIPO DIN, CORRENTE NOMINAL DE 40A - FORNECIMENTO E INSTALAÇÃO. AF_10/2020</t>
  </si>
  <si>
    <t xml:space="preserve"> 00034686 </t>
  </si>
  <si>
    <t>DISJUNTOR TERMOMAGNETICO PARA TRILHO DIN (IEC), MONOPOLAR, 40 - 50 A</t>
  </si>
  <si>
    <t xml:space="preserve"> 00001574 </t>
  </si>
  <si>
    <t>TERMINAL A COMPRESSAO EM COBRE ESTANHADO PARA CABO 10 MM2, 1 FURO E 1 COMPRESSAO, PARA PARAFUSO DE FIXACAO M6</t>
  </si>
  <si>
    <t xml:space="preserve"> 93667 </t>
  </si>
  <si>
    <t>DISJUNTOR TRIPOLAR TIPO DIN, CORRENTE NOMINAL DE 10A - FORNECIMENTO E INSTALAÇÃO. AF_10/2020</t>
  </si>
  <si>
    <t xml:space="preserve"> 00034709 </t>
  </si>
  <si>
    <t>DISJUNTOR TERMOMAGNETICO PARA TRILHO DIN (IEC), TRIPOLAR, 10 - 50 A</t>
  </si>
  <si>
    <t xml:space="preserve"> 93668 </t>
  </si>
  <si>
    <t>DISJUNTOR TRIPOLAR TIPO DIN, CORRENTE NOMINAL DE 16A - FORNECIMENTO E INSTALAÇÃO. AF_10/2020</t>
  </si>
  <si>
    <t xml:space="preserve"> 93672 </t>
  </si>
  <si>
    <t xml:space="preserve"> 101894 </t>
  </si>
  <si>
    <t xml:space="preserve"> 00001576 </t>
  </si>
  <si>
    <t>TERMINAL A COMPRESSAO EM COBRE ESTANHADO PARA CABO 25 MM2, 1 FURO E 1 COMPRESSAO, PARA PARAFUSO DE FIXACAO M8</t>
  </si>
  <si>
    <t xml:space="preserve"> 00002373 </t>
  </si>
  <si>
    <t>DISJUNTOR TIPO NEMA, TRIPOLAR 60 ATE 100 A, TENSAO MAXIMA DE 415 V</t>
  </si>
  <si>
    <t xml:space="preserve"> 101896 </t>
  </si>
  <si>
    <t>DISJUNTOR TERMOMAGNÉTICO TRIPOLAR , CORRENTE NOMINAL DE 200A - FORNECIMENTO E INSTALAÇÃO. AF_10/2020</t>
  </si>
  <si>
    <t xml:space="preserve"> 00001580 </t>
  </si>
  <si>
    <t>TERMINAL A COMPRESSAO EM COBRE ESTANHADO PARA CABO 95 MM2, 1 FURO E 1 COMPRESSAO, PARA PARAFUSO DE FIXACAO M12</t>
  </si>
  <si>
    <t xml:space="preserve"> 00002377 </t>
  </si>
  <si>
    <t>DISJUNTOR TERMOMAGNETICO TRIPOLAR 200 A / 600 V, TIPO FXD / ICC - 35 KA</t>
  </si>
  <si>
    <t xml:space="preserve"> 101893 </t>
  </si>
  <si>
    <t>DISJUNTOR TRIPOLAR TIPO NEMA, CORRENTE NOMINAL DE 10 ATÉ 50A - FORNECIMENTO E INSTALAÇÃO. AF_10/2020</t>
  </si>
  <si>
    <t xml:space="preserve"> 00002392 </t>
  </si>
  <si>
    <t>DISJUNTOR TIPO NEMA, TRIPOLAR 10 ATE 50A, TENSAO MAXIMA DE 415 V</t>
  </si>
  <si>
    <t xml:space="preserve"> 101898 </t>
  </si>
  <si>
    <t xml:space="preserve"> 00001581 </t>
  </si>
  <si>
    <t>TERMINAL A COMPRESSAO EM COBRE ESTANHADO PARA CABO 120 MM2, 1 FURO E 1 COMPRESSAO, PARA PARAFUSO DE FIXACAO M12</t>
  </si>
  <si>
    <t xml:space="preserve"> 00002379 </t>
  </si>
  <si>
    <t>DISJUNTOR TERMOMAGNETICO TRIPOLAR 400 A / 600 V, TIPO JXD / ICC - 40 KA</t>
  </si>
  <si>
    <t xml:space="preserve"> 91834 </t>
  </si>
  <si>
    <t xml:space="preserve"> 91170 </t>
  </si>
  <si>
    <t>FIXAÇÃO DE TUBOS HORIZONTAIS DE PVC ÁGUA, PVC ESGOTO, PVC ÁGUA PLUVIAL, CPVC, PPR, COBRE OU AÇO, DIÂMETROS MENORES OU IGUAIS A 40 MM, COM ABRAÇADEIRA METÁLICA RÍGIDA TIPO U PERFIL 1 1/4", FIXADA EM PERFILADO EM LAJE. AF_09/2023_PS</t>
  </si>
  <si>
    <t xml:space="preserve"> 00002688 </t>
  </si>
  <si>
    <t>ELETRODUTO PVC FLEXIVEL CORRUGADO, COR AMARELA, DE 25 MM</t>
  </si>
  <si>
    <t xml:space="preserve"> 91836 </t>
  </si>
  <si>
    <t xml:space="preserve"> 00002690 </t>
  </si>
  <si>
    <t>ELETRODUTO PVC FLEXIVEL CORRUGADO, COR AMARELA, DE 32 MM</t>
  </si>
  <si>
    <t xml:space="preserve"> 91860 </t>
  </si>
  <si>
    <t xml:space="preserve"> 00039247 </t>
  </si>
  <si>
    <t>ELETRODUTO/DUTO PEAD FLEXIVEL PAREDE SIMPLES, CORRUGACAO HELICOIDAL, COR PRETA, SEM ROSCA, DE 1 1/4", CRC 680 N, PARA CABEAMENTO SUBTERRANEO (NBR 15715)</t>
  </si>
  <si>
    <t xml:space="preserve"> 91866 </t>
  </si>
  <si>
    <t xml:space="preserve"> 00002673 </t>
  </si>
  <si>
    <t>ELETRODUTO DE PVC RIGIDO ROSCAVEL DE 1/2 ", SEM LUVA</t>
  </si>
  <si>
    <t xml:space="preserve"> 97886 </t>
  </si>
  <si>
    <t xml:space="preserve"> 97734 </t>
  </si>
  <si>
    <t>PEÇA RETANGULAR PRÉ-MOLDADA, VOLUME DE CONCRETO DE 10 A 30 LITROS, TAXA DE AÇO APROXIMADA DE 30KG/M³. AF_03/2024</t>
  </si>
  <si>
    <t xml:space="preserve"> 101619 </t>
  </si>
  <si>
    <t>PREPARO DE FUNDO DE VALA COM LARGURA MENOR QUE 1,5 M, COM CAMADA DE BRITA, LANÇAMENTO MANUAL. AF_08/2020</t>
  </si>
  <si>
    <t xml:space="preserve"> 97887 </t>
  </si>
  <si>
    <t xml:space="preserve"> 91937 </t>
  </si>
  <si>
    <t xml:space="preserve"> 00001871 </t>
  </si>
  <si>
    <t>CAIXA OCTOGONAL DE FUNDO MOVEL, EM PVC, DE 3" X 3", PARA ELETRODUTO FLEXIVEL CORRUGADO</t>
  </si>
  <si>
    <t xml:space="preserve"> 95795 </t>
  </si>
  <si>
    <t xml:space="preserve"> 00002574 </t>
  </si>
  <si>
    <t>CONDULETE DE ALUMINIO TIPO T, PARA ELETRODUTO ROSCAVEL DE 3/4", COM TAMPA CEGA</t>
  </si>
  <si>
    <t xml:space="preserve"> 95787 </t>
  </si>
  <si>
    <t xml:space="preserve"> 00002593 </t>
  </si>
  <si>
    <t>CONDULETE DE ALUMINIO TIPO LR, PARA ELETRODUTO ROSCAVEL DE 3/4", COM TAMPA CEGA</t>
  </si>
  <si>
    <t xml:space="preserve"> 92658 </t>
  </si>
  <si>
    <t>LUVA, EM FERRO GALVANIZADO, CONEXÃO ROSQUEADA, DN 25 (1"), INSTALADO EM REDE DE ALIMENTAÇÃO PARA SPRINKLER - FORNECIMENTO E INSTALAÇÃO. AF_10/2020</t>
  </si>
  <si>
    <t xml:space="preserve"> 00003910 </t>
  </si>
  <si>
    <t>LUVA DE FERRO GALVANIZADO, COM ROSCA BSP, DE 1"</t>
  </si>
  <si>
    <t xml:space="preserve"> 92662 </t>
  </si>
  <si>
    <t>LUVA, EM FERRO GALVANIZADO, CONEXÃO ROSQUEADA, DN 40 (1 1/2"), INSTALADO EM REDE DE ALIMENTAÇÃO PARA SPRINKLER - FORNECIMENTO E INSTALAÇÃO. AF_10/2020</t>
  </si>
  <si>
    <t xml:space="preserve"> 00003939 </t>
  </si>
  <si>
    <t>LUVA DE FERRO GALVANIZADO, COM ROSCA BSP, DE 1 1/2"</t>
  </si>
  <si>
    <t xml:space="preserve"> 92660 </t>
  </si>
  <si>
    <t>LUVA, EM FERRO GALVANIZADO, CONEXÃO ROSQUEADA, DN 32 (1 1/4"), INSTALADO EM REDE DE ALIMENTAÇÃO PARA SPRINKLER - FORNECIMENTO E INSTALAÇÃO. AF_10/2020</t>
  </si>
  <si>
    <t xml:space="preserve"> 00003911 </t>
  </si>
  <si>
    <t>LUVA DE FERRO GALVANIZADO, COM ROSCA BSP, DE 1 1/4"</t>
  </si>
  <si>
    <t xml:space="preserve"> 92693 </t>
  </si>
  <si>
    <t>LUVA, EM FERRO GALVANIZADO, CONEXÃO ROSQUEADA, DN 15 (1/2"), INSTALADO EM RAMAIS E SUB-RAMAIS DE GÁS - FORNECIMENTO E INSTALAÇÃO. AF_10/2020</t>
  </si>
  <si>
    <t xml:space="preserve"> 00003908 </t>
  </si>
  <si>
    <t>LUVA DE FERRO GALVANIZADO, COM ROSCA BSP, DE 1/2"</t>
  </si>
  <si>
    <t xml:space="preserve"> 92664 </t>
  </si>
  <si>
    <t>LUVA, EM FERRO GALVANIZADO, CONEXÃO ROSQUEADA, DN 50 (2"), INSTALADO EM REDE DE ALIMENTAÇÃO PARA SPRINKLER - FORNECIMENTO E INSTALAÇÃO. AF_10/2020</t>
  </si>
  <si>
    <t xml:space="preserve"> 00003912 </t>
  </si>
  <si>
    <t>LUVA DE FERRO GALVANIZADO, COM ROSCA BSP, DE 2"</t>
  </si>
  <si>
    <t xml:space="preserve"> 101920 </t>
  </si>
  <si>
    <t>LUVA, EM FERRO GALVANIZADO, 4", CONEXÃO ROSQUEADA, INSTALADO EM PRUMADAS - FORNECIMENTO E INSTALAÇÃO. AF_10/2020</t>
  </si>
  <si>
    <t xml:space="preserve"> 00003915 </t>
  </si>
  <si>
    <t>LUVA DE FERRO GALVANIZADO, COM ROSCA BSP, DE 4"</t>
  </si>
  <si>
    <t xml:space="preserve"> 91928 </t>
  </si>
  <si>
    <t>CABO DE COBRE FLEXÍVEL ISOLADO, 4 MM², ANTI-CHAMA 450/750 V, PARA CIRCUITOS TERMINAIS - FORNECIMENTO E INSTALAÇÃO. AF_03/2023</t>
  </si>
  <si>
    <t xml:space="preserve"> 00000981 </t>
  </si>
  <si>
    <t>CABO DE COBRE, FLEXIVEL, CLASSE 4 OU 5, ISOLACAO EM PVC/A, ANTICHAMA BWF-B, 1 CONDUTOR, 450/750 V, SECAO NOMINAL 4 MM2</t>
  </si>
  <si>
    <t xml:space="preserve"> 91930 </t>
  </si>
  <si>
    <t>CABO DE COBRE FLEXÍVEL ISOLADO, 6 MM², ANTI-CHAMA 450/750 V, PARA CIRCUITOS TERMINAIS - FORNECIMENTO E INSTALAÇÃO. AF_03/2023</t>
  </si>
  <si>
    <t xml:space="preserve"> 00000982 </t>
  </si>
  <si>
    <t>CABO DE COBRE, FLEXIVEL, CLASSE 4 OU 5, ISOLACAO EM PVC/A, ANTICHAMA BWF-B, 1 CONDUTOR, 450/750 V, SECAO NOMINAL 6 MM2</t>
  </si>
  <si>
    <t xml:space="preserve"> 91932 </t>
  </si>
  <si>
    <t>CABO DE COBRE FLEXÍVEL ISOLADO, 10 MM², ANTI-CHAMA 450/750 V, PARA CIRCUITOS TERMINAIS - FORNECIMENTO E INSTALAÇÃO. AF_03/2023</t>
  </si>
  <si>
    <t xml:space="preserve"> 00000980 </t>
  </si>
  <si>
    <t>CABO DE COBRE, FLEXIVEL, CLASSE 4 OU 5, ISOLACAO EM PVC/A, ANTICHAMA BWF-B, 1 CONDUTOR, 450/750 V, SECAO NOMINAL 10 MM2</t>
  </si>
  <si>
    <t xml:space="preserve"> 91929 </t>
  </si>
  <si>
    <t>CABO DE COBRE FLEXÍVEL ISOLADO, 4 MM², ANTI-CHAMA 0,6/1,0 KV, PARA CIRCUITOS TERMINAIS - FORNECIMENTO E INSTALAÇÃO. AF_03/2023</t>
  </si>
  <si>
    <t xml:space="preserve"> 00001021 </t>
  </si>
  <si>
    <t>CABO DE COBRE, FLEXIVEL, CLASSE 4 OU 5, ISOLACAO EM PVC/A, ANTICHAMA BWF-B, COBERTURA PVC-ST1, ANTICHAMA BWF-B, 1 CONDUTOR, 0,6/1 KV, SECAO NOMINAL 4 MM2</t>
  </si>
  <si>
    <t xml:space="preserve"> 91931 </t>
  </si>
  <si>
    <t>CABO DE COBRE FLEXÍVEL ISOLADO, 6 MM², ANTI-CHAMA 0,6/1,0 KV, PARA CIRCUITOS TERMINAIS - FORNECIMENTO E INSTALAÇÃO. AF_03/2023</t>
  </si>
  <si>
    <t xml:space="preserve"> 00000994 </t>
  </si>
  <si>
    <t>CABO DE COBRE, FLEXIVEL, CLASSE 4 OU 5, ISOLACAO EM PVC/A, ANTICHAMA BWF-B, COBERTURA PVC-ST1, ANTICHAMA BWF-B, 1 CONDUTOR, 0,6/1 KV, SECAO NOMINAL 6 MM2</t>
  </si>
  <si>
    <t xml:space="preserve"> 92980 </t>
  </si>
  <si>
    <t>CABO DE COBRE FLEXÍVEL ISOLADO, 10 MM², ANTI-CHAMA 0,6/1,0 KV, PARA DISTRIBUIÇÃO - FORNECIMENTO E INSTALAÇÃO. AF_10/2020</t>
  </si>
  <si>
    <t xml:space="preserve"> 00001020 </t>
  </si>
  <si>
    <t>CABO DE COBRE, FLEXIVEL, CLASSE 4 OU 5, ISOLACAO EM PVC/A, ANTICHAMA BWF-B, COBERTURA PVC-ST1, ANTICHAMA BWF-B, 1 CONDUTOR, 0,6/1 KV, SECAO NOMINAL 10 MM2</t>
  </si>
  <si>
    <t xml:space="preserve"> 92982 </t>
  </si>
  <si>
    <t xml:space="preserve"> 00000995 </t>
  </si>
  <si>
    <t>CABO DE COBRE, FLEXIVEL, CLASSE 4 OU 5, ISOLACAO EM PVC/A, ANTICHAMA BWF-B, COBERTURA PVC-ST1, ANTICHAMA BWF-B, 1 CONDUTOR, 0,6/1 KV, SECAO NOMINAL 16 MM2</t>
  </si>
  <si>
    <t xml:space="preserve"> 92986 </t>
  </si>
  <si>
    <t xml:space="preserve"> 00001019 </t>
  </si>
  <si>
    <t>CABO DE COBRE, FLEXIVEL, CLASSE 4 OU 5, ISOLACAO EM PVC/A, ANTICHAMA BWF-B, COBERTURA PVC-ST1, ANTICHAMA BWF-B, 1 CONDUTOR, 0,6/1 KV, SECAO NOMINAL 35 MM2</t>
  </si>
  <si>
    <t xml:space="preserve"> 92990 </t>
  </si>
  <si>
    <t xml:space="preserve"> 00000977 </t>
  </si>
  <si>
    <t>CABO DE COBRE, FLEXIVEL, CLASSE 4 OU 5, ISOLACAO EM PVC/A, ANTICHAMA BWF-B, COBERTURA PVC-ST1, ANTICHAMA BWF-B, 1 CONDUTOR, 0,6/1 KV, SECAO NOMINAL 70 MM2</t>
  </si>
  <si>
    <t xml:space="preserve"> 92992 </t>
  </si>
  <si>
    <t xml:space="preserve"> 00000998 </t>
  </si>
  <si>
    <t>CABO DE COBRE, FLEXIVEL, CLASSE 4 OU 5, ISOLACAO EM PVC/A, ANTICHAMA BWF-B, COBERTURA PVC-ST1, ANTICHAMA BWF-B, 1 CONDUTOR, 0,6/1 KV, SECAO NOMINAL 95 MM2</t>
  </si>
  <si>
    <t xml:space="preserve"> 92996 </t>
  </si>
  <si>
    <t xml:space="preserve"> 00000999 </t>
  </si>
  <si>
    <t>CABO DE COBRE, FLEXIVEL, CLASSE 4 OU 5, ISOLACAO EM PVC/A, ANTICHAMA BWF-B, COBERTURA PVC-ST1, ANTICHAMA BWF-B, 1 CONDUTOR, 0,6/1 KV, SECAO NOMINAL 150 MM2</t>
  </si>
  <si>
    <t xml:space="preserve"> 104764 </t>
  </si>
  <si>
    <t xml:space="preserve"> 00039028 </t>
  </si>
  <si>
    <t>PERFILADO PERFURADO SIMPLES 38 X 38 MM, CHAPA 22</t>
  </si>
  <si>
    <t xml:space="preserve"> 00011976 </t>
  </si>
  <si>
    <t>CHUMBADOR DE ACO ZINCADO, DIAMETRO 1/4" COM PARAFUSO 1/4" X 40 MM</t>
  </si>
  <si>
    <t xml:space="preserve"> 92000 </t>
  </si>
  <si>
    <t xml:space="preserve"> 91946 </t>
  </si>
  <si>
    <t>SUPORTE PARAFUSADO COM PLACA DE ENCAIXE 4" X 2" MÉDIO (1,30 M DO PISO) PARA PONTO ELÉTRICO - FORNECIMENTO E INSTALAÇÃO. AF_03/2023</t>
  </si>
  <si>
    <t xml:space="preserve"> 91998 </t>
  </si>
  <si>
    <t>TOMADA BAIXA DE EMBUTIR (1 MÓDULO), 2P+T 10 A, SEM SUPORTE E SEM PLACA - FORNECIMENTO E INSTALAÇÃO. AF_03/2023</t>
  </si>
  <si>
    <t xml:space="preserve"> 92001 </t>
  </si>
  <si>
    <t>TOMADA BAIXA DE EMBUTIR (1 MÓDULO), 2P+T 20 A, INCLUINDO SUPORTE E PLACA - FORNECIMENTO E INSTALAÇÃO. AF_03/2023</t>
  </si>
  <si>
    <t xml:space="preserve"> 91999 </t>
  </si>
  <si>
    <t>TOMADA BAIXA DE EMBUTIR (1 MÓDULO), 2P+T 20 A, SEM SUPORTE E SEM PLACA - FORNECIMENTO E INSTALAÇÃO. AF_03/2023</t>
  </si>
  <si>
    <t xml:space="preserve"> 91955 </t>
  </si>
  <si>
    <t>INTERRUPTOR PARALELO (1 MÓDULO), 10A/250V, INCLUINDO SUPORTE E PLACA - FORNECIMENTO E INSTALAÇÃO. AF_03/2023</t>
  </si>
  <si>
    <t xml:space="preserve"> 91954 </t>
  </si>
  <si>
    <t>INTERRUPTOR PARALELO (1 MÓDULO), 10A/250V, SEM SUPORTE E SEM PLACA - FORNECIMENTO E INSTALAÇÃO. AF_03/2023</t>
  </si>
  <si>
    <t xml:space="preserve"> 92029 </t>
  </si>
  <si>
    <t>INTERRUPTOR PARALELO (1 MÓDULO) COM 1 TOMADA DE EMBUTIR 2P+T 10 A, INCLUINDO SUPORTE E PLACA - FORNECIMENTO E INSTALAÇÃO. AF_03/2023</t>
  </si>
  <si>
    <t xml:space="preserve"> 92028 </t>
  </si>
  <si>
    <t>INTERRUPTOR PARALELO (1 MÓDULO) COM 1 TOMADA DE EMBUTIR 2P+T 10 A, SEM SUPORTE E SEM PLACA - FORNECIMENTO E INSTALAÇÃO. AF_03/2023</t>
  </si>
  <si>
    <t xml:space="preserve"> 91953 </t>
  </si>
  <si>
    <t>INTERRUPTOR SIMPLES (1 MÓDULO), 10A/250V, INCLUINDO SUPORTE E PLACA - FORNECIMENTO E INSTALAÇÃO. AF_03/2023</t>
  </si>
  <si>
    <t xml:space="preserve"> 91952 </t>
  </si>
  <si>
    <t>INTERRUPTOR SIMPLES (1 MÓDULO), 10A/250V, SEM SUPORTE E SEM PLACA - FORNECIMENTO E INSTALAÇÃO. AF_03/2023</t>
  </si>
  <si>
    <t xml:space="preserve"> 91959 </t>
  </si>
  <si>
    <t>INTERRUPTOR SIMPLES (2 MÓDULOS), 10A/250V, INCLUINDO SUPORTE E PLACA - FORNECIMENTO E INSTALAÇÃO. AF_03/2023</t>
  </si>
  <si>
    <t xml:space="preserve"> 91958 </t>
  </si>
  <si>
    <t>INTERRUPTOR SIMPLES (2 MÓDULOS), 10A/250V, SEM SUPORTE E SEM PLACA - FORNECIMENTO E INSTALAÇÃO. AF_03/2023</t>
  </si>
  <si>
    <t xml:space="preserve"> 91967 </t>
  </si>
  <si>
    <t>INTERRUPTOR SIMPLES (3 MÓDULOS), 10A/250V, INCLUINDO SUPORTE E PLACA - FORNECIMENTO E INSTALAÇÃO. AF_03/2023</t>
  </si>
  <si>
    <t xml:space="preserve"> 91966 </t>
  </si>
  <si>
    <t>INTERRUPTOR SIMPLES (3 MÓDULOS), 10A/250V, SEM SUPORTE E SEM PLACA - FORNECIMENTO E INSTALAÇÃO. AF_03/2023</t>
  </si>
  <si>
    <t xml:space="preserve"> 91969 </t>
  </si>
  <si>
    <t xml:space="preserve"> 91968 </t>
  </si>
  <si>
    <t>INTERRUPTOR PARALELO (3 MÓDULOS), 10A/250V, SEM SUPORTE E SEM PLACA - FORNECIMENTO E INSTALAÇÃO. AF_03/2023</t>
  </si>
  <si>
    <t xml:space="preserve"> 100903 </t>
  </si>
  <si>
    <t>LÂMPADA TUBULAR LED DE 18/20 W, COM SOQUETE, BASE G13 - FORNECIMENTO E INSTALAÇÃO. AF_09/2024_PS</t>
  </si>
  <si>
    <t xml:space="preserve"> 00039387 </t>
  </si>
  <si>
    <t>LAMPADA LED TUBULAR BIVOLT 18/20 W, BASE G13</t>
  </si>
  <si>
    <t xml:space="preserve"> 00012295 </t>
  </si>
  <si>
    <t>SOQUETE DE BAQUELITE BASE E27, PARA LAMPADAS</t>
  </si>
  <si>
    <t xml:space="preserve"> 97607 </t>
  </si>
  <si>
    <t xml:space="preserve"> 00038775 </t>
  </si>
  <si>
    <t>LUMINARIA TIPO TARTARUGA PARA AREA EXTERNA EM ALUMINIO, COM GRADE, PARA 1 LAMPADA, BASE E27, POTENCIA MAXIMA 40/60 W (NAO INCLUI LAMPADA)</t>
  </si>
  <si>
    <t xml:space="preserve"> 00038193 </t>
  </si>
  <si>
    <t>LAMPADA LED 6 W BIVOLT BRANCA, FORMATO TRADICIONAL (BASE E27)</t>
  </si>
  <si>
    <t xml:space="preserve"> 91960 </t>
  </si>
  <si>
    <t xml:space="preserve"> 00038113 </t>
  </si>
  <si>
    <t>INTERRUPTOR PARALELO 10A, 250V (APENAS MODULO)</t>
  </si>
  <si>
    <t xml:space="preserve"> 97328 </t>
  </si>
  <si>
    <t xml:space="preserve"> 00039741 </t>
  </si>
  <si>
    <t>TUBO DE BORRACHA ELASTOMERICA FLEXIVEL, PRETA, PARA ISOLAMENTO TERMICO DE TUBULACAO, DN 3/8" (10 MM), E= 19 MM, COEFICIENTE DE CONDUTIVIDADE TERMICA 0,036W/MK, VAPOR DE AGUA MAIOR OU IGUAL A 10.000</t>
  </si>
  <si>
    <t xml:space="preserve"> 00039664 </t>
  </si>
  <si>
    <t>TUBO DE COBRE FLEXIVEL, D = 3/8 ", E = 0,79 MM, PARA AR-CONDICIONADO/ INSTALACOES GAS RESIDENCIAIS E COMERCIAIS</t>
  </si>
  <si>
    <t xml:space="preserve"> 97327 </t>
  </si>
  <si>
    <t>TUBO EM COBRE FLEXÍVEL, DN 1/4", COM ISOLAMENTO, INSTALADO EM RAMAL DE ALIMENTAÇÃO DE AR CONDICIONADO COM CONDENSADORA INDIVIDUAL   FORNECIMENTO E INSTALAÇÃO. AF_12/2015</t>
  </si>
  <si>
    <t xml:space="preserve"> 00039738 </t>
  </si>
  <si>
    <t>TUBO DE BORRACHA ELASTOMERICA FLEXIVEL, PRETA, PARA ISOLAMENTO TERMICO DE TUBULACAO, DN 1/4" (6 MM), E= 9 MM, COEFICIENTE DE CONDUTIVIDADE TERMICA 0,036W/MK, VAPOR DE AGUA MAIOR OU IGUAL A 10.000</t>
  </si>
  <si>
    <t xml:space="preserve"> 00039662 </t>
  </si>
  <si>
    <t>TUBO DE COBRE FLEXIVEL, D = 1/4 ", E = 0,79 MM, PARA AR-CONDICIONADO/ INSTALACOES GAS RESIDENCIAIS E COMERCIAIS</t>
  </si>
  <si>
    <t xml:space="preserve"> 97330 </t>
  </si>
  <si>
    <t xml:space="preserve"> 00039853 </t>
  </si>
  <si>
    <t>TUBO DE BORRACHA ELASTOMERICA FLEXIVEL, PRETA, PARA ISOLAMENTO TERMICO DE TUBULACAO, DN 5/8" (15 MM), E= 19 MM, COEFICIENTE DE CONDUTIVIDADE TERMICA 0,036W/MK, VAPOR DE AGUA MAIOR OU IGUAL A 10.000</t>
  </si>
  <si>
    <t xml:space="preserve"> 00039665 </t>
  </si>
  <si>
    <t>TUBO DE COBRE FLEXIVEL, D = 5/8 ", E = 0,79 MM, PARA AR-CONDICIONADO/ INSTALACOES GAS RESIDENCIAIS E COMERCIAIS</t>
  </si>
  <si>
    <t xml:space="preserve"> 97333 </t>
  </si>
  <si>
    <t xml:space="preserve"> 00039660 </t>
  </si>
  <si>
    <t>TUBO DE COBRE FLEXIVEL, D = 1/2 ", E = 0,79 MM, PARA AR-CONDICIONADO/ INSTALACOES GAS RESIDENCIAIS E COMERCIAIS</t>
  </si>
  <si>
    <t xml:space="preserve"> 00039737 </t>
  </si>
  <si>
    <t>TUBO DE BORRACHA ELASTOMERICA FLEXIVEL, PRETA, PARA ISOLAMENTO TERMICO DE TUBULACAO, DN 1/2" (12 MM), E= 19 MM, COEFICIENTE DE CONDUTIVIDADE TERMICA 0,036W/MK, VAPOR DE AGUA MAIOR OU IGUAL A 10.000</t>
  </si>
  <si>
    <t xml:space="preserve"> 89865 </t>
  </si>
  <si>
    <t xml:space="preserve"> 89866 </t>
  </si>
  <si>
    <t xml:space="preserve"> 89448 </t>
  </si>
  <si>
    <t>TUBO, PVC, SOLDÁVEL, DE 40MM, INSTALADO EM PRUMADA DE ÁGUA - FORNECIMENTO E INSTALAÇÃO. AF_06/2022</t>
  </si>
  <si>
    <t xml:space="preserve"> 00009874 </t>
  </si>
  <si>
    <t>TUBO PVC, SOLDAVEL, DE 40 MM, AGUA FRIA (NBR-5648)</t>
  </si>
  <si>
    <t xml:space="preserve"> 89498 </t>
  </si>
  <si>
    <t>JOELHO 45 GRAUS, PVC, SOLDÁVEL, DN 40MM, INSTALADO EM PRUMADA DE ÁGUA - FORNECIMENTO E INSTALAÇÃO. AF_06/2022</t>
  </si>
  <si>
    <t xml:space="preserve"> 00003502 </t>
  </si>
  <si>
    <t>JOELHO, PVC SOLDAVEL, 45 GRAUS, 40 MM, COR MARROM, PARA AGUA FRIA PREDIAL</t>
  </si>
  <si>
    <t xml:space="preserve"> 89497 </t>
  </si>
  <si>
    <t>JOELHO 90 GRAUS, PVC, SOLDÁVEL, DN 40MM, INSTALADO EM PRUMADA DE ÁGUA - FORNECIMENTO E INSTALAÇÃO. AF_06/2022</t>
  </si>
  <si>
    <t xml:space="preserve"> 00003535 </t>
  </si>
  <si>
    <t>JOELHO PVC, SOLDAVEL, 90 GRAUS, 40 MM, COR MARROM, PARA AGUA FRIA PREDIAL</t>
  </si>
  <si>
    <t xml:space="preserve"> 89623 </t>
  </si>
  <si>
    <t>TE, PVC, SOLDÁVEL, DN 40MM, INSTALADO EM PRUMADA DE ÁGUA - FORNECIMENTO E INSTALAÇÃO. AF_06/2022</t>
  </si>
  <si>
    <t xml:space="preserve"> 00007141 </t>
  </si>
  <si>
    <t>TE SOLDAVEL, PVC, 90 GRAUS, 40 MM, PARA AGUA FRIA PREDIAL (NBR 5648)</t>
  </si>
  <si>
    <t xml:space="preserve"> 103964 </t>
  </si>
  <si>
    <t>BUCHA DE REDUÇÃO, LONGA, PVC, SOLDÁVEL, DN 40 X 25 MM, INSTALADO EM PRUMADA DE ÁGUA - FORNECIMENTO E INSTALAÇÃO. AF_06/2022</t>
  </si>
  <si>
    <t xml:space="preserve"> 00000834 </t>
  </si>
  <si>
    <t>BUCHA DE REDUCAO DE PVC, SOLDAVEL, LONGA, COM 40 X 25 MM, PARA AGUA FRIA PREDIAL</t>
  </si>
  <si>
    <t xml:space="preserve"> 98301 </t>
  </si>
  <si>
    <t xml:space="preserve"> 00039594 </t>
  </si>
  <si>
    <t>PATCH PANEL, 24 PORTAS, CATEGORIA 5E, COM RACKS DE 19" DE LARGURA E 1 U DE ALTURA</t>
  </si>
  <si>
    <t xml:space="preserve"> 98305 </t>
  </si>
  <si>
    <t xml:space="preserve"> 00043836 </t>
  </si>
  <si>
    <t>RACK DE PISO PARA SERVIDOR, FECHADO, 44U, COM PORTA, 44U X *570* MM</t>
  </si>
  <si>
    <t xml:space="preserve"> 98297 </t>
  </si>
  <si>
    <t xml:space="preserve"> 00039599 </t>
  </si>
  <si>
    <t>CABO DE REDE, PAR TRANCADO UTP, 4 PARES, CATEGORIA 6 (CAT 6), ISOLAMENTO PVC (LSZH)</t>
  </si>
  <si>
    <t xml:space="preserve"> 98307 </t>
  </si>
  <si>
    <t xml:space="preserve"> 00038083 </t>
  </si>
  <si>
    <t>TOMADA RJ45, 8 FIOS, CAT 5E, CONJUNTO MONTADO PARA EMBUTIR 4" X 2" (PLACA + SUPORTE + MODULO)</t>
  </si>
  <si>
    <t xml:space="preserve"> 91875 </t>
  </si>
  <si>
    <t xml:space="preserve"> 00001891 </t>
  </si>
  <si>
    <t>LUVA EM PVC RIGIDO ROSCAVEL, DE 3/4", PARA ELETRODUTO</t>
  </si>
  <si>
    <t xml:space="preserve"> 92370 </t>
  </si>
  <si>
    <t>LUVA, EM FERRO GALVANIZADO, DN 25 (1"), CONEXÃO ROSQUEADA, INSTALADO EM REDE DE ALIMENTAÇÃO PARA HIDRANTE - FORNECIMENTO E INSTALAÇÃO. AF_10/2020</t>
  </si>
  <si>
    <t xml:space="preserve"> 92697 </t>
  </si>
  <si>
    <t>LUVA, EM FERRO GALVANIZADO, CONEXÃO ROSQUEADA, DN 25 (1"), INSTALADO EM RAMAIS E SUB-RAMAIS DE GÁS - FORNECIMENTO E INSTALAÇÃO. AF_10/2020</t>
  </si>
  <si>
    <t xml:space="preserve"> 92666 </t>
  </si>
  <si>
    <t>LUVA, EM FERRO GALVANIZADO, CONEXÃO ROSQUEADA, DN 65 (2 1/2"), INSTALADO EM REDE DE ALIMENTAÇÃO PARA SPRINKLER - FORNECIMENTO E INSTALAÇÃO. AF_10/2020</t>
  </si>
  <si>
    <t xml:space="preserve"> 00003913 </t>
  </si>
  <si>
    <t>LUVA DE FERRO GALVANIZADO, COM ROSCA BSP, DE 2 1/2"</t>
  </si>
  <si>
    <t xml:space="preserve"> 91945 </t>
  </si>
  <si>
    <t xml:space="preserve"> 00038099 </t>
  </si>
  <si>
    <t>SUPORTE DE FIXACAO PARA ESPELHO / PLACA 4" X 2", PARA 3 MODULOS, PARA INSTALACAO DE TOMADAS E INTERRUPTORES (SOMENTE SUPORTE)</t>
  </si>
  <si>
    <t xml:space="preserve"> 00038094 </t>
  </si>
  <si>
    <t>ESPELHO / PLACA DE 3 POSTOS 4" X 2", PARA INSTALACAO DE TOMADAS E INTERRUPTORES</t>
  </si>
  <si>
    <t xml:space="preserve"> 101795 </t>
  </si>
  <si>
    <t xml:space="preserve"> 100557 </t>
  </si>
  <si>
    <t xml:space="preserve"> 00011256 </t>
  </si>
  <si>
    <t>CAIXA DE PASSAGEM/ LUZ / TELEFONIA, DE SOBREPOR, EM CHAPA DE ACO GALVANIZADO, DIMENSOES 80 X 80 X *12* CM (PADRAO CONCESSIONARIA LOCAL)</t>
  </si>
  <si>
    <t xml:space="preserve"> 100556 </t>
  </si>
  <si>
    <t xml:space="preserve"> 00020254 </t>
  </si>
  <si>
    <t>CAIXA DE PASSAGEM METALICA, DE SOBREPOR, COM TAMPA APARAFUSADA, DIMENSOES 15 X 15 X *10* CM</t>
  </si>
  <si>
    <t xml:space="preserve"> 96989 </t>
  </si>
  <si>
    <t xml:space="preserve"> 00004274 </t>
  </si>
  <si>
    <t>PARA-RAIOS TIPO FRANKLIN 350 MM, EM LATAO CROMADO, DUAS DESCIDAS, PARA PROTECAO DE EDIFICACOES CONTRA DESCARGAS ATMOSFERICAS</t>
  </si>
  <si>
    <t xml:space="preserve"> 104753 </t>
  </si>
  <si>
    <t xml:space="preserve"> 00011862 </t>
  </si>
  <si>
    <t>CONECTOR METALICO TIPO PARAFUSO FENDIDO (SPLIT BOLT), PARA CABOS ATE 50 MM2</t>
  </si>
  <si>
    <t xml:space="preserve"> 101663 </t>
  </si>
  <si>
    <t xml:space="preserve"> 00011927 </t>
  </si>
  <si>
    <t>ABRACADEIRA, GALVANIZADA/ZINCADA, ROSCA SEM FIM, PARAFUSO INOX, LARGURA FITA *12,6 A *14 MM, D = 2" A 2 1/2"</t>
  </si>
  <si>
    <t xml:space="preserve"> 93358 </t>
  </si>
  <si>
    <t xml:space="preserve"> 93382 </t>
  </si>
  <si>
    <t xml:space="preserve"> 96985 </t>
  </si>
  <si>
    <t xml:space="preserve"> 00003379 </t>
  </si>
  <si>
    <t>HASTE DE ATERRAMENTO EM ACO COM 3,00 M DE COMPRIMENTO E DN = 5/8", REVESTIDA COM BAIXA CAMADA DE COBRE, SEM CONECTOR</t>
  </si>
  <si>
    <t xml:space="preserve"> 96973 </t>
  </si>
  <si>
    <t xml:space="preserve"> 98463 </t>
  </si>
  <si>
    <t xml:space="preserve"> 00000863 </t>
  </si>
  <si>
    <t>CABO DE COBRE NU 35 MM2 MEIO-DURO</t>
  </si>
  <si>
    <t xml:space="preserve"> 00000867 </t>
  </si>
  <si>
    <t>CABO DE COBRE NU 50 MM2 MEIO-DURO</t>
  </si>
  <si>
    <t xml:space="preserve"> 98111 </t>
  </si>
  <si>
    <t xml:space="preserve"> 101618 </t>
  </si>
  <si>
    <t>PREPARO DE FUNDO DE VALA COM LARGURA MENOR QUE 1,5 M, COM CAMADA DE AREIA, LANÇAMENTO MANUAL. AF_08/2020</t>
  </si>
  <si>
    <t xml:space="preserve"> 92884 </t>
  </si>
  <si>
    <t xml:space="preserve"> 92877 </t>
  </si>
  <si>
    <t>CORTE E DOBRA DE AÇO CA-25, DIÂMETRO DE 10,0 MM. AF_06/2022</t>
  </si>
  <si>
    <t xml:space="preserve"> 00007572 </t>
  </si>
  <si>
    <t>SUPORTE ISOLADOR REFORCADO DIAMETRO NOMINAL 5/16", COM ROSCA SOBERBA E BUCHA</t>
  </si>
  <si>
    <t xml:space="preserve"> 00007568 </t>
  </si>
  <si>
    <t>BUCHA DE NYLON SEM ABA S10, COM PARAFUSO DE 6,10 X 65 MM EM ACO ZINCADO COM ROSCA SOBERBA, CABECA CHATA E FENDA PHILLIPS</t>
  </si>
  <si>
    <t xml:space="preserve"> 100861 </t>
  </si>
  <si>
    <t xml:space="preserve"> 00037590 </t>
  </si>
  <si>
    <t>SUPORTE MAO-FRANCESA EM ACO, ABAS IGUAIS 30 CM, CAPACIDADE MINIMA 60 KG, BRANCO</t>
  </si>
  <si>
    <t xml:space="preserve"> 99803 </t>
  </si>
  <si>
    <t xml:space="preserve">TELHAMENTO COM TELHA DE AÇO/ALUMÍNIO E = 0,5 MM, COM ATÉ 2 ÁGUAS, INCLUSO IÇAMENTO.
</t>
  </si>
  <si>
    <t>COMPOSIÇÕES - SINAPI</t>
  </si>
  <si>
    <t>FNDE 03 LIGAÇÃO PROVISÓRIA DE ÁGUA E ESGOTO (UN)</t>
  </si>
  <si>
    <t>FONTE</t>
  </si>
  <si>
    <t>UNID</t>
  </si>
  <si>
    <t>COEFICIENTE</t>
  </si>
  <si>
    <t>PREÇO UNITÁRIO</t>
  </si>
  <si>
    <t>00000370</t>
  </si>
  <si>
    <t>AREIA MEDIA - POSTO JAZIDA/FORNECEDOR (RETIRADO NA JAZIDA, SEM TRANSPORTE) - Percentual=1,0000%</t>
  </si>
  <si>
    <t>00010420</t>
  </si>
  <si>
    <t>BACIA SANITARIA (VASO) CONVENCIONAL, DE LOUCA BRANCA, SIFAO APARENTE, SAIDA VERTICAL (SEM ASSENTO) - Percentual=1,0000%</t>
  </si>
  <si>
    <t>00011868</t>
  </si>
  <si>
    <t>CAIXA D'AGUA / RESERVATORIO EM POLIESTER REFORCADO COM FIBRA DE VIDRO,1000 LITROS, COM TAMPA - Percentual=1,0000%</t>
  </si>
  <si>
    <t>00020247</t>
  </si>
  <si>
    <t>PREGO DE ACO POLIDO COM CABECA 15 X 15 (1 1/4 X 13) - Percentual=1,0000%</t>
  </si>
  <si>
    <t>00020205</t>
  </si>
  <si>
    <t>RIPA APARELHADA *1,5 X 5* CM, EM MACARANDUBA/MASSARANDUBA, ANGELIM OU EQUIVALENTE DA REGIAO - Percentual=1,0000%</t>
  </si>
  <si>
    <t>00021009</t>
  </si>
  <si>
    <t>TUBO ACO GALVANIZADO COM COSTURA, CLASSE LEVE, DN 20 MM ( 3/4"),  E = 2,25 MM,  *1,3* KG/M (NBR 5580) - Percentual=1,0000%</t>
  </si>
  <si>
    <t>00009841</t>
  </si>
  <si>
    <t>TUBO PVC, SERIE R, DN 100 MM, PARA ESGOTO OU AGUAS PLUVIAIS PREDIAL (NBR 5688) - Percentual=1,0000%</t>
  </si>
  <si>
    <t>TOTAL Material:</t>
  </si>
  <si>
    <t>Mão de Obra com Encargos Complementares</t>
  </si>
  <si>
    <t>88248</t>
  </si>
  <si>
    <t>AUXILIAR DE ENCANADOR OU BOMBEIRO HIDRÁULICO COM ENCARGOS COMPLEMENTARES - Percentual=1,0000%</t>
  </si>
  <si>
    <t>88267</t>
  </si>
  <si>
    <t>ENCANADOR OU BOMBEIRO HIDRÁULICO COM ENCARGOS COMPLEMENTARES - Percentual=1,0000%</t>
  </si>
  <si>
    <t>88309</t>
  </si>
  <si>
    <t>PEDREIRO COM ENCARGOS COMPLEMENTARES - Percentual=1,0000%</t>
  </si>
  <si>
    <t>88316</t>
  </si>
  <si>
    <t>SERVENTE COM ENCARGOS COMPLEMENTARES - Percentual=1,0000%</t>
  </si>
  <si>
    <t>TOTAL Mão de Obra com Encargos Complementares:</t>
  </si>
  <si>
    <t>Serviço</t>
  </si>
  <si>
    <t>92273</t>
  </si>
  <si>
    <t>FABRICAÇÃO DE ESCORAS DO TIPO PONTALETE, EM MADEIRA, PARA PÉ-DIREITO SIMPLES. AF_09/2020 - Percentual=1,0000%</t>
  </si>
  <si>
    <t>TOTAL Serviço:</t>
  </si>
  <si>
    <t>VALOR:</t>
  </si>
  <si>
    <t>CNPJ: 30.836.850/0001-95</t>
  </si>
  <si>
    <r>
      <rPr>
        <b/>
        <sz val="11"/>
        <rFont val="Tw Cen MT"/>
        <family val="2"/>
      </rPr>
      <t>Endereço</t>
    </r>
    <r>
      <rPr>
        <sz val="11"/>
        <rFont val="Tw Cen MT"/>
        <family val="2"/>
      </rPr>
      <t>: Rua Euclides Magno Bacalhau, n° 195, Centro, Ingá – PB</t>
    </r>
  </si>
  <si>
    <r>
      <rPr>
        <b/>
        <sz val="11"/>
        <rFont val="Tw Cen MT"/>
        <family val="2"/>
      </rPr>
      <t xml:space="preserve">E-mail: </t>
    </r>
    <r>
      <rPr>
        <sz val="11"/>
        <rFont val="Tw Cen MT"/>
        <family val="2"/>
      </rPr>
      <t>resengenhariaeconsultoria@outlook.com</t>
    </r>
  </si>
  <si>
    <r>
      <t xml:space="preserve">Telefone: </t>
    </r>
    <r>
      <rPr>
        <sz val="11"/>
        <rFont val="Tw Cen MT"/>
        <family val="2"/>
      </rPr>
      <t>(83) 9 9806-7435</t>
    </r>
  </si>
  <si>
    <t>COMPOSIÇÕES - PRÓPRIAS</t>
  </si>
  <si>
    <t>FNDE 52 ADMINISTRAÇÃO LOCAL (UN)</t>
  </si>
  <si>
    <t>93563</t>
  </si>
  <si>
    <t>ALMOXARIFE COM ENCARGOS COMPLEMENTARES</t>
  </si>
  <si>
    <t>93572</t>
  </si>
  <si>
    <t>ENCARREGADO GERAL DE OBRAS COM ENCARGOS COMPLEMENTARES</t>
  </si>
  <si>
    <t>ENGENHEIRO CIVIL DE OBRA JUNIOR COM ENCARGOS COMPLEMENTARES</t>
  </si>
  <si>
    <t>MESTRE DE OBRAS COM ENCARGOS COMPLEMENTARES</t>
  </si>
  <si>
    <t>101452</t>
  </si>
  <si>
    <t>SERVENTE DE OBRAS COM ENCARGOS COMPLEMENTARES</t>
  </si>
  <si>
    <t>FNDE 230 LOCACAO DE CONTAINER 2,30 X 6,00 M, ALT. 2,50 M, PARA ESCRITORIO, SEM DIVISORIAS INTERNAS E SEM SANITARIO (NAO INCLUI MOBILIZACAO/DESMOBILIZACAO) (MÊS)</t>
  </si>
  <si>
    <t>00010776</t>
  </si>
  <si>
    <t>TOTAL Equipamento:</t>
  </si>
  <si>
    <t>FNDE 231 LOCACAO DE CONTAINER 2,30 X 6,00 M, ALT. 2,50 M, COM 1 SANITARIO, PARA ESCRITORIO, COMPLETO, SEM DIVISORIAS INTERNAS (NAO INCLUI MOBILIZACAO/DESMOBILIZACAO) (MÊS)</t>
  </si>
  <si>
    <t>00010775</t>
  </si>
  <si>
    <t>FNDE 232 LOCACAO DE CONTAINER 2,30 X 6,00 M, ALT. 2,50 M, PARA SANITARIO, COM 4 BACIAS, 8 CHUVEIROS,1 LAVATORIO E 1 MICTORIO (NAO INCLUI MOBILIZACAO/DESMOBILIZACAO) (MÊS)</t>
  </si>
  <si>
    <t>00010778</t>
  </si>
  <si>
    <t>FNDE 236 ESTACA ESCAVADA MECANICAMENTE, SEM FLUIDO ESTABILIZANTE, COM 40CM DE DIÂMETRO, CONCRETO LANÇADO POR CAMINHÃO BETONEIRA (EXCLUSIVE MOBILIZAÇÃO E DESMOBILIZAÇÃO) - MURO (M)</t>
  </si>
  <si>
    <t>Equipamento Custo Horário</t>
  </si>
  <si>
    <t>90681</t>
  </si>
  <si>
    <t>90680</t>
  </si>
  <si>
    <t>TOTAL Equipamento Custo Horário:</t>
  </si>
  <si>
    <t>00038405</t>
  </si>
  <si>
    <t>90778</t>
  </si>
  <si>
    <t>100973</t>
  </si>
  <si>
    <t>95579</t>
  </si>
  <si>
    <t>97913</t>
  </si>
  <si>
    <t>FNDE 237 ESTACA ESCAVADA MECANICAMENTE, SEM FLUIDO ESTABILIZANTE, COM 40CM DE DIÂMETRO, CONCRETO LANÇADO POR CAMINHÃO BETONEIRA (EXCLUSIVE MOBILIZAÇÃO E DESMOBILIZAÇÃO).  RESERVATÓRIO (M)</t>
  </si>
  <si>
    <t>FNDE 238 ESTACA ESCAVADA MECANICAMENTE, SEM FLUIDO ESTABILIZANTE, COM 40CM DE DIÂMETRO, CONCRETO LANÇADO POR CAMINHÃO BETONEIRA (EXCLUSIVE MOBILIZAÇÃO E DESMOBILIZAÇÃO) - ESTRUTURA METÁLICA (M)</t>
  </si>
  <si>
    <t>FNDE 239 CONCRETAGEM DE PILARES, FCK = 30 MPA, COM USO DE BOMBA - LANÇAMENTO, ADENSAMENTO E ACABAMENTO. (M3)</t>
  </si>
  <si>
    <t>90587</t>
  </si>
  <si>
    <t>90586</t>
  </si>
  <si>
    <t>00001525</t>
  </si>
  <si>
    <t>88262</t>
  </si>
  <si>
    <t>FNDE 240 CONCRETAGEM DE VIGAS E LAJES, FCK=30 MPA, PARA LAJES MACIÇAS OU NERVURADAS COM USO DE BOMBA - LANÇAMENTO, ADENSAMENTO E ACABAMENTO. (M3)</t>
  </si>
  <si>
    <t>FNDE 63 DIVISÓRIA ARTICULADA DE 70 MM DE ESPESSURA EM MDF, REVESTIDO EM LAMINADO MELAMÍNICO (M2)</t>
  </si>
  <si>
    <t>00001340</t>
  </si>
  <si>
    <t>CHAPA DE LAMINADO MELAMINICO, LISO FOSCO, DE 1,25 X 3,08 METROS, ESPESSURA = 0,8 MILIMETROS</t>
  </si>
  <si>
    <t>00034665</t>
  </si>
  <si>
    <t>CHAPA DE MDF BRANCO LISO 2 FACES, E = 18 MM, DE *2,75 X 1,85* M</t>
  </si>
  <si>
    <t>00001339</t>
  </si>
  <si>
    <t>COLA A BASE DE RESINA SINTETICA PARA CHAPA DE LAMINADO MELAMINICO E OUTROS</t>
  </si>
  <si>
    <t>88239</t>
  </si>
  <si>
    <t>88261</t>
  </si>
  <si>
    <t>FNDE 129 INSTALAÇÃO DE BOX DE VIDRO TEMPERADO, E = 10 MM, ENCAIXADO EM PERFIL U (M2)</t>
  </si>
  <si>
    <t>00011950</t>
  </si>
  <si>
    <t>00039432</t>
  </si>
  <si>
    <t>00034360</t>
  </si>
  <si>
    <t>PERFIL DE ALUMINIO ANODIZADO</t>
  </si>
  <si>
    <t>00039961</t>
  </si>
  <si>
    <t>00010507</t>
  </si>
  <si>
    <t>VIDRO TEMPERADO INCOLOR E = 10 MM, SEM COLOCACAO</t>
  </si>
  <si>
    <t>88325</t>
  </si>
  <si>
    <t>FNDE 62 FECHAMENTO EM PLACA CIMENTÍCIA, ESPESSURA 10 MM (M2)</t>
  </si>
  <si>
    <t>00000156</t>
  </si>
  <si>
    <t>ADESIVO ESTRUTURAL A BASE DE RESINA EPOXI, BICOMPONENTE, FLUIDO</t>
  </si>
  <si>
    <t>00039431</t>
  </si>
  <si>
    <t>00039442</t>
  </si>
  <si>
    <t>PARAFUSO DRY WALL, EM ACO ZINCADO, CABECA LENTILHA E PONTA AGULHA (LA), LARGURA 4,2 MM, COMPRIMENTO 13 MM</t>
  </si>
  <si>
    <t>00011062</t>
  </si>
  <si>
    <t>PLACA CIMENTICIA LISA E = 10 MM, DE 1,20 X *2,50* M (SEM AMIANTO)</t>
  </si>
  <si>
    <t>FNDE 130 PM1 - KIT DE PORTA DE MADEIRA FRISADA, SEMI-OCA (LEVE OU MÉDIA), PADRÃO MÉDIO, 80X210CM, ESPESSURA DE 3,5CM, ITENS INCLUSOS: DOBRADIÇAS, MONTAGEM E INSTALAÇÃO DE BATENTE, FECHADURA COM EXECUÇÃO DO FURO - FORNECIMENTO E INSTALAÇÃO (UN)</t>
  </si>
  <si>
    <t>100659</t>
  </si>
  <si>
    <t>ALIZAR DE 5X1,5CM PARA PORTA FIXADO COM PREGOS, PADRÃO MÉDIO - FORNECIMENTO E INSTALAÇÃO. AF_12/2019</t>
  </si>
  <si>
    <t>90806</t>
  </si>
  <si>
    <t>BATENTE PARA PORTA DE MADEIRA, FIXAÇÃO COM ARGAMASSA, PADRÃO MÉDIO - FORNECIMENTO E INSTALAÇÃO. AF_12/2019</t>
  </si>
  <si>
    <t>90830</t>
  </si>
  <si>
    <t>FECHADURA DE EMBUTIR COM CILINDRO, EXTERNA, COMPLETA, ACABAMENTO PADRÃO MÉDIO, INCLUSO EXECUÇÃO DE FURO - FORNECIMENTO E INSTALAÇÃO. AF_12/2019</t>
  </si>
  <si>
    <t>91297</t>
  </si>
  <si>
    <t>PORTA DE MADEIRA FRISADA, SEMI-OCA (LEVE OU MÉDIA), 80X210CM, ESPESSURA DE 3,5CM, INCLUSO DOBRADIÇAS - FORNECIMENTO E INSTALAÇÃO. AF_12/2019</t>
  </si>
  <si>
    <t>FNDE 131 PM2 - KIT DE PORTA DE MADEIRA TIPO VENEZIANA, 80X210CM (ESPESSURA DE 3CM), PADRÃO MÉDIO, ITENS INCLUSOS: DOBRADIÇAS, MONTAGEM E INSTALAÇÃO DE BATENTE, FECHADURA COM EXECUÇÃO DO FURO - FORNECIMENTO E INSTALAÇÃO. (UN)</t>
  </si>
  <si>
    <t>91298</t>
  </si>
  <si>
    <t>PORTA DE MADEIRA TIPO VENEZIANA, 80X210CM, ESPESSURA DE 3CM, INCLUSO DOBRADIÇAS - FORNECIMENTO E INSTALAÇÃO. AF_12/2019</t>
  </si>
  <si>
    <t>FNDE 132 PM3 - KIT DE PORTA DE MADEIRA FRISADA, SEMI-OCA (LEVE OU MÉDIA), PADRÃO MÉDIO, 80X210CM, ESPESSURA DE 3,5CM, ITENS INCLUSOS: DOBRADIÇAS, MONTAGEM E INSTALAÇÃO DE BATENTE, FECHADURA COM EXECUÇÃO DO FURO - FORNECIMENTO E INSTALAÇÃO (UN)</t>
  </si>
  <si>
    <t>FNDE 04 CHAPA METÁLICA (ALUMÍNIO) 0,90 M X 0,40 M, ESPESSURA 1 MM PARA AS PORTAS (M²)</t>
  </si>
  <si>
    <t>00011026</t>
  </si>
  <si>
    <t>CHAPA DE ACO GALVANIZADA BITOLA GSG 14, E = 1,95 MM (15,60 KG/M2)</t>
  </si>
  <si>
    <t>FNDE 134 PORTA DE ABRIR - PA1 - 100 X 210 CM EM CHAPA DE ALUMÍNIO, TIPO VENEZIANA COM GUARNIÇÃO, FIXAÇÃO COM PARAFUSOS - FORNECIMENTO E INSTALAÇÃO - CONFORME PROJETO DE ESQUADRIAS (M2)</t>
  </si>
  <si>
    <t>00007568</t>
  </si>
  <si>
    <t>00036888</t>
  </si>
  <si>
    <t>GUARNICAO / MOLDURA / ARREMATE DE ACABAMENTO PARA ESQUADRIA, EM ALUMINIO PERFIL 25, ACABAMENTO ANODIZADO BRANCO OU BRILHANTE, PARA 1 FACE</t>
  </si>
  <si>
    <t>00004922</t>
  </si>
  <si>
    <t>PORTA DE CORRER EM ALUMINIO, DUAS FOLHAS MOVEIS COM VIDRO, FECHADURA E PUXADOR EMBUTIDO, ACABAMENTO ANODIZADO NATURAL, SEM GUARNICAO/ALIZAR/VISTA</t>
  </si>
  <si>
    <t>00000142</t>
  </si>
  <si>
    <t>SELANTE ELASTICO MONOCOMPONENTE A BASE DE POLIURETANO (PU) PARA JUNTAS DIVERSAS</t>
  </si>
  <si>
    <t>310ML</t>
  </si>
  <si>
    <t>FNDE 135 PORTA DE ABRIR - PA2 - 90 X 210 CM EM CHAPA DE ALUMÍNIO, TIPO VENEZIANA COM GUARNIÇÃO, FIXAÇÃO COM PARAFUSOS - FORNECIMENTO E INSTALAÇÃO - CONFORME PROJETO DE ESQUADRIAS (M2)</t>
  </si>
  <si>
    <t>00039025</t>
  </si>
  <si>
    <t>PORTA DE ABRIR, TIPO VENEZIANA, EM ALUMINIO, ACABAMENTO ANODIZADO NATURAL, 90 MM X 210 MM (LARGURA X ALTURA), SEM GUARNICAO/ALIZAR/VISTA</t>
  </si>
  <si>
    <t>FNDE 136 PORTA DE ABRIR - PA3 - 90 X 210 CM EM CHAPA DE ALUMÍNIO, TIPO VENEZIANA COM GUARNIÇÃO, FIXAÇÃO COM PARAFUSOS - FORNECIMENTO E INSTALAÇÃO - CONFORME PROJETO DE ESQUADRIAS (M2)</t>
  </si>
  <si>
    <t>FNDE 137 PORTA DE ABRIR - PA4 - 80 X 165 CM EM CHAPA DE ALUMÍNIO, TIPO VENEZIANA COM GUARNIÇÃO, FIXAÇÃO COM PARAFUSOS - FORNECIMENTO E INSTALAÇÃO - CONFORME PROJETO DE ESQUADRIAS (M2)</t>
  </si>
  <si>
    <t>FNDE 138 PORTA DE ABRIR - PA5 - 70 X 165 CM EM CHAPA DE ALUMÍNIO, TIPO VENEZIANA COM GUARNIÇÃO, FIXAÇÃO COM PARAFUSOS - FORNECIMENTO E INSTALAÇÃO - CONFORME PROJETO DE ESQUADRIAS (M2)</t>
  </si>
  <si>
    <t>FNDE 139 PORTA DE ABRIR - PA6 - 170 X 215 + 70 CM EM CHAPA DE ALUMÍNIO COM BANDEIRA E VIDRO - CONFORME PROJETO DE ESQUADRIAS, INCLUSIVE FERRAGENS E VIDRO MONOLÍTICO (M2)</t>
  </si>
  <si>
    <t>FNDE 140 PORTA DE CORRER - PA7 - 420 X 215 + 70 CM EM CHAPA DE ALUMÍNIO COM BANDEIRA E VIDRO - CONFORME PROJETO DE ESQUADRIAS, INCLUSIVE FERRAGENS E VIDRO (M2)</t>
  </si>
  <si>
    <t>FNDE 141 PORTA DE CORRER - PA8 - 210 X 215 + 70 CM EM CHAPA DE ALUMÍNIO COM BANDEIRA E VIDRO - CONFORME PROJETO DE ESQUADRIAS, INCLUSIVE FERRAGENS E VIDRO (M2)</t>
  </si>
  <si>
    <t>FNDE 142 PORTA DE ABRIR - PA9 - 120 X 210 + 65 CM EM CHAPA DE ALUMÍNIO COM BANDEIRA E VENEZIANA - CONFORME PROJETO DE ESQUADRIAS, INCLUSIVE FERRAGENS (M2)</t>
  </si>
  <si>
    <t>FNDE 143 PORTA DE CORRER - PA10 - 175 X 230 CM EM CHAPA DE ALUMÍNIO COM VENEZIANA - CONFORME PROJETO DE ESQUADRIAS, INCLUSIVE FERRAGENS (M2)</t>
  </si>
  <si>
    <t>FNDE 144 PORTA DE CORRER - PA11- 230 X 240 CM EM CHAPA DE ALUMÍNIO COM VENEZIANA - CONFORME PROJETO DE ESQUADRIAS, INCLUSIVE FERRAGENS (M2)</t>
  </si>
  <si>
    <t>FNDE 145 JANELA DE ALUMÍNIO - JA-1 - 210 X 130 CM COMPLETA, CONFORME PROJETO DE ESQUADRIAS - GUILHOTINA - INCLUSO VIDRO (M2)</t>
  </si>
  <si>
    <t>00034381</t>
  </si>
  <si>
    <t>JANELA MAXIM AR, EM ALUMINIO PERFIL 25, 60 X 80 CM (A X L), ACABAMENTO BRANCO OU BRILHANTE, BATENTE DE 4 A 5 CM, COM VIDRO 4 MM, SEM GUARNICAO/ALIZAR</t>
  </si>
  <si>
    <t>00004377</t>
  </si>
  <si>
    <t>PARAFUSO DE ACO ZINCADO COM ROSCA SOBERBA, CABECA CHATA E FENDA SIMPLES, DIAMETRO 4,2 MM, COMPRIMENTO * 32 * MM</t>
  </si>
  <si>
    <t>FNDE 146 JANELA DE ALUMÍNIO - JA-2 - 150 X 140 CM COMPLETA, CONFORME PROJETO DE ESQUADRIAS - CORRER - INCLUSO VIDRO (M2)</t>
  </si>
  <si>
    <t>00036896</t>
  </si>
  <si>
    <t>JANELA DE CORRER, EM ALUMINIO PERFIL 25, 100 X 120 CM (A X L), 2 FLS MOVEIS, SEM BANDEIRA, ACABAMENTO BRANCO OU BRILHANTE, BATENTE DE 6 A 7 CM, COM VIDRO 4 MM, SEM GUARNICAO</t>
  </si>
  <si>
    <t>FNDE 147 JANELA DE ALUMÍNIO - JA-3 - 280 X 205 CM COMPLETA, CONFORME PROJETO DE ESQUADRIAS - CORRER COM BANDEIRA - INCLUSO VIDRO (M2)</t>
  </si>
  <si>
    <t>FNDE 148 JANELA DE ALUMÍNIO - JA-4 - 280 X 185 CM COMPLETA, CONFORME PROJETO DE ESQUADRIAS - CORRER COM BANDEIRA - INCLUSO VIDRO MONILÍTICO (M2)</t>
  </si>
  <si>
    <t>FNDE 149 JANELA DE ALUMÍNIO - JA-5 - 350 X 185 CM COMPLETA, CONFORME PROJETO DE ESQUADRIAS - CORRER COM BANDEIRA - INCLUSO VIDRO (M2)</t>
  </si>
  <si>
    <t>FNDE 151 JANELA DE ALUMÍNIO - JA-6, 350 X 120 CM COMPLETA, CONFORME PROJETO DE ESQUADRIAS - FIXA - INCLUSO VIDRO (M2)</t>
  </si>
  <si>
    <t>00000599</t>
  </si>
  <si>
    <t>JANELA FIXA, EM ALUMINIO PERFIL 20, 60  X 80 CM (A X L), BATENTE/REQUADRO DE 3 A 14 CM, COM VIDRO 4 MM, SEM GUARNICAO/ALIZAR, ACABAMENTO ALUM BRANCO OU BRILHANTE</t>
  </si>
  <si>
    <t>FNDE 152 JANELA DE ALUMÍNIO - JA-7 - 280 X 230 CM COMPLETA, CONFORME PROJETO DE ESQUADRIAS - FIXA COM BANDEIRA - INCLUSO VIDRO (M2)</t>
  </si>
  <si>
    <t>FNDE 153 JANELA DE ALUMÍNIO - JA-8, 700 X 230 CM COMPLETA, CONFORME PROJETO DE ESQUADRIAS - FIXA COM BANDEIRA - INCLUSO VIDRO (M2)</t>
  </si>
  <si>
    <t>FNDE 154 JANELA DE ALUMÍNIO - JA-9 - 85 X 210 CM COMPLETA, CONFORME PROJETO DE ESQUADRIAS MAXIM-AR - INCLUSO VIDRO (M2)</t>
  </si>
  <si>
    <t>FNDE 155 JANELA DE ALUMÍNIO - JA-10 - 150 X 60 CM COMPLETA, CONFORME PROJETO DE ESQUADRIAS - MAXIM-AR - INCLUSO VIDRO (M2)</t>
  </si>
  <si>
    <t>FNDE 156 JANELA DE ALUMÍNIO - JA-11 - 150 X 80 CM COMPLETA, CONFORME PROJETO DE ESQUADRIAS - MAXIM-AR - INCLUSO VIDRO (M2)</t>
  </si>
  <si>
    <t>FNDE 157 JANELA DE ALUMÍNIO - JA-12 - 280 X 80 CM COMPLETA, CONFORME PROJETO DE ESQUADRIAS - MAXIM-AR - INCLUSO VIDRO (M2)</t>
  </si>
  <si>
    <t>FNDE 158 JANELA DE ALUMÍNIO - JA-13 - 280 X 60 CM COMPLETA, CONFORME PROJETO DE ESQUADRIAS - MAXIM-AR - INCLUSO VIDRO (M2)</t>
  </si>
  <si>
    <t>FNDE 159 JANELA DE ALUMÍNIO - JA-14 - 280 X 185 CM COMPLETA, CONFORME PROJETO DE ESQUADRIAS - MAXIM-AR - INCLUSO VIDRO MONOLÍTICO (M2)</t>
  </si>
  <si>
    <t>FNDE 160 JANELA DE ALUMÍNIO - JA-15 - 350 X 80 CM COMPLETA, CONFORME PROJETO DE ESQUADRIAS - MAXIM-AR -INCLUSO VIDRO (M2)</t>
  </si>
  <si>
    <t>FNDE 05 TELA TIPO MOSQUITEIRO - FIXADA NA ESQUADRIA - CONFORME PROJETO DE ESQUADRIAS (M2)</t>
  </si>
  <si>
    <t>00000586</t>
  </si>
  <si>
    <t>CANTONEIRA EM ALUMINIO, ABAS IGUAIS, LARGURA DE 25,40 MM (1"), ESPESSURA DE 4,76 MM (3/16") E PESO LINEAR DE APROXIMADAMENTEO 0,593 KG/M</t>
  </si>
  <si>
    <t>00010932</t>
  </si>
  <si>
    <t>TELA DE ARAME GALVANIZADA QUADRANGULAR / LOSANGULAR, FIO 4,19 MM (8 BWG), MALHA 5 X 5 CM, H = 2 M</t>
  </si>
  <si>
    <t>88315</t>
  </si>
  <si>
    <t>SERRALHEIRO COM ENCARGOS COMPLEMENTARES</t>
  </si>
  <si>
    <t>FNDE 12 ESPELHO CRISTAL, ESPESSURA 4MM, COM PARAFUSOS DE FIXAÇÃO, SEM MOLDURA (M2)</t>
  </si>
  <si>
    <t>00011186</t>
  </si>
  <si>
    <t>ESPELHO CRISTAL E = 4 MM</t>
  </si>
  <si>
    <t>00004343</t>
  </si>
  <si>
    <t>PARAFUSO FRANCES ZINCADO, DIAMETRO 1/2", COMPRIMENTO 4", COM PORCA E ARRUELA</t>
  </si>
  <si>
    <t>Mão de Obra</t>
  </si>
  <si>
    <t>00006111</t>
  </si>
  <si>
    <t>SERVENTE DE OBRAS (HORISTA)</t>
  </si>
  <si>
    <t>TOTAL Mão de Obra:</t>
  </si>
  <si>
    <t>FNDE 100 P01 - PORTÃO METÁLICO DE ABRIR,  3,50 X 2,20 M,  COM CHAPA METÁLICA CARBONO PERFURADA, INCLUSO PINTURA, CONFORME PROJETO DE ESQUADRIAS (M2)</t>
  </si>
  <si>
    <t>92716</t>
  </si>
  <si>
    <t>APARELHO PARA CORTE E SOLDA OXI-ACETILENO SOBRE RODAS, INCLUSIVE CILINDROS E MAÇARICOS - CHP DIURNO. AF_05/2023 - Percentual=1,0000%</t>
  </si>
  <si>
    <t>00000546</t>
  </si>
  <si>
    <t>BARRA DE ACO CHATA, RETANGULAR (QUALQUER BITOLA) - Percentual=1,0000%</t>
  </si>
  <si>
    <t>00043105</t>
  </si>
  <si>
    <t>CHAPA DE ACO CARBONO GALVANIZADA, PERFURADA (GRADE FUROS) E = 1,5 MM, DIAMETRO DO FURO = 9,52 MM (FUROS ALTERNADOS HORIZ.) - Percentual=1,0000%</t>
  </si>
  <si>
    <t>00011456</t>
  </si>
  <si>
    <t>FERROLHO COM FECHO /TRINCO REDONDO, EM ACO GALVANIZADO / ZINCADO, DE SOBREPOR, COM COMPRIMENTO DE 10" A 12" E ESPESSURA MINIMA DA CHAPA DE 1,50 MM - Percentual=1,0000%</t>
  </si>
  <si>
    <t>00007698</t>
  </si>
  <si>
    <t>TUBO ACO GALVANIZADO COM COSTURA, CLASSE MEDIA, DN 1.1/4", E = *3,25* MM, PESO *3,14* KG/M (NBR 5580) - Percentual=1,0000%</t>
  </si>
  <si>
    <t>00000252</t>
  </si>
  <si>
    <t>AJUDANTE DE SERRALHEIRO (HORISTA) - Percentual=1,0000%</t>
  </si>
  <si>
    <t>SERRALHEIRO COM ENCARGOS COMPLEMENTARES - Percentual=1,0000%</t>
  </si>
  <si>
    <t>100754</t>
  </si>
  <si>
    <t>PINTURA COM TINTA ACRÍLICA DE ACABAMENTO APLICADA A ROLO OU PINCEL SOBRE SUPERFÍCIES METÁLICAS (EXCETO PERFIL) EXECUTADO EM OBRA (02 DEMÃOS). AF_01/2020 - Percentual=1,0000%</t>
  </si>
  <si>
    <t>100722</t>
  </si>
  <si>
    <t>PINTURA COM TINTA ALQUÍDICA DE FUNDO (TIPO ZARCÃO) APLICADA A ROLO OU PINCEL SOBRE SUPERFÍCIES METÁLICAS (EXCETO PERFIL) EXECUTADO EM OBRA (POR DEMÃO). AF_01/2020 - Percentual=1,0000%</t>
  </si>
  <si>
    <t>FNDE 102 P02 - PORTÃO METÁLICO TIPO GRADIL 3,40 X  2,38 M , MALHA 5 X 20CM - FIO 5,00MM, REVESTIDOS EM POLIESTER POR PROCESSO DE PINTURA ELETROSTÁTICA (GRADIL), NA COR BRANCA - FORNECIMENTO E INSTALAÇÃO (M2)</t>
  </si>
  <si>
    <t>H.03.000.031296</t>
  </si>
  <si>
    <t>Portão tipo gradil 1 ou 2 folhas, com ou sem bandeira, sob medida</t>
  </si>
  <si>
    <t>SP Obras</t>
  </si>
  <si>
    <t>88251</t>
  </si>
  <si>
    <t>AUXILIAR DE SERRALHEIRO COM ENCARGOS COMPLEMENTARES</t>
  </si>
  <si>
    <t>FNDE 101 P03 - PORTÃO METÁLICO DE ABRIR,  1,80 X 1,80 M,  COM CHAPA METÁLICA CARBONO PERFURADA, INCLUSO PINTURA, CONFORME PROJETO DE ESQUADRIAS (M2)</t>
  </si>
  <si>
    <t>FNDE 103 P04 - PORTÃO METÁLICO NYLOFOR 0,90 X  2,03 M , MALHA 5 X 20CM - FIO 5,00MM, REVESTIDOS EM POLIESTER POR PROCESSO DE PINTURA ELETROSTÁTICA (GRADIL), NA COR BRANCA - FORNECIMENTO E INSTALAÇÃO (M2)</t>
  </si>
  <si>
    <t>FNDE 105 FECHAMENTO EM CHAPA METÁLICA PERFURADA, INCLUSO PINTURA, CONFORME PROJETO (GR1, GR2) (M2)</t>
  </si>
  <si>
    <t>FNDE 104 GRADIL METÁLICO E TELA DE AÇO GALVANIZADO FIO 12 BWG, MALHA 2" - JARDIM VERTICAL (M2)</t>
  </si>
  <si>
    <t>00000552</t>
  </si>
  <si>
    <t>BARRA DE ACO CHATO, RETANGULAR, 38,1 MM X 6,35 MM (L X E), 1,89 KG/M</t>
  </si>
  <si>
    <t>00010997</t>
  </si>
  <si>
    <t>ELETRODO REVESTIDO AWS - E7018, DIAMETRO IGUAL A 4,00 MM</t>
  </si>
  <si>
    <t>00007167</t>
  </si>
  <si>
    <t>TELA DE ARAME GALVANIZADA QUADRANGULAR / LOSANGULAR, FIO 2,11 MM (14 BWG), MALHA 5 X 5 CM, H = 2 M</t>
  </si>
  <si>
    <t>FNDE 61 FECHAMENTO COM CHAPA METÁLICA PERFURADA, INCLUSO PINTURA, CONFORME PROJETO (M2)</t>
  </si>
  <si>
    <t>APARELHO PARA CORTE E SOLDA OXI-ACETILENO SOBRE RODAS, INCLUSIVE CILINDROS E MAÇARICOS - CHP DIURNO. AF_05/2023</t>
  </si>
  <si>
    <t>BARRA DE ACO CHATA, RETANGULAR (QUALQUER BITOLA)</t>
  </si>
  <si>
    <t>CHAPA DE ACO CARBONO GALVANIZADA, PERFURADA (GRADE FUROS) E = 1,5 MM, DIAMETRO DO FURO = 9,52 MM (FUROS ALTERNADOS HORIZ.)</t>
  </si>
  <si>
    <t>TUBO ACO GALVANIZADO COM COSTURA, CLASSE MEDIA, DN 1.1/4", E = *3,25* MM, PESO *3,14* KG/M (NBR 5580)</t>
  </si>
  <si>
    <t>AJUDANTE DE SERRALHEIRO (HORISTA)</t>
  </si>
  <si>
    <t>PINTURA COM TINTA ACRÍLICA DE ACABAMENTO APLICADA A ROLO OU PINCEL SOBRE SUPERFÍCIES METÁLICAS (EXCETO PERFIL) EXECUTADO EM OBRA (02 DEMÃOS). AF_01/2020</t>
  </si>
  <si>
    <t>PINTURA COM TINTA ALQUÍDICA DE FUNDO (TIPO ZARCÃO) APLICADA A ROLO OU PINCEL SOBRE SUPERFÍCIES METÁLICAS (EXCETO PERFIL) EXECUTADO EM OBRA (POR DEMÃO). AF_01/2020</t>
  </si>
  <si>
    <t>FNDE 20 TELHA TERMOISOLANTE REVESTIDA EM ACO GALVALUME, FACE SUPERIOR TRAPEZOIDAL E FACE INFERIOR PLANA (NAO INCLUI ACESSORIOS DE FIXACAO), REVEST COM ESPESSURA DE 0,50 MM, COM PRE-PINTURA DE COR BRANCA NAS DUAS FACES, NUCLEO EM POLIIOCIANURATO (PIR) COM ESPESSURA DE 50 MM (M2)</t>
  </si>
  <si>
    <t>00004380</t>
  </si>
  <si>
    <t>PARAFUSO ZINCADO ROSCA SOBERBA 5/16 " X 120 MM PARA TELHA FIBROCIMENTO</t>
  </si>
  <si>
    <t>00043071</t>
  </si>
  <si>
    <t>TELHA TERMOISOLANTE REVESTIDA EM ACO GALVALUME, FACE SUPERIOR TRAPEZOIDAL E FACE INFERIOR PLANA (NAO INCLUI ACESSORIOS DE FIXACAO), REVEST COM ESPESSURA DE 0,50 MM, COM PRE-PINTURA DE COR BRANCA NAS DUAS FACES, NUCLEO EM POLIIOCIANURATO (PIR) COM ESPESSURA DE 50 MM</t>
  </si>
  <si>
    <t>FNDE 64 CHAPA POLICARBONATO ALVEOLAR CRISTAL ESP.= 6mm (M2)</t>
  </si>
  <si>
    <t>F.04.000.090497</t>
  </si>
  <si>
    <t>Chapa em policarbonato alveolar de 6mm</t>
  </si>
  <si>
    <t>00039572</t>
  </si>
  <si>
    <t>PERFIL TIPO CANTONEIRA EM L, EM ACO GALVANIZADO, BRANCO, PARA FORRO REMOVIVEL, *23* X 3000 MM (L X C)</t>
  </si>
  <si>
    <t>88278</t>
  </si>
  <si>
    <t>FNDE 161 CALHA EM CHAPA DE AÇO GALVANIZADO (30x15 cm) (M)</t>
  </si>
  <si>
    <t>93282</t>
  </si>
  <si>
    <t>93281</t>
  </si>
  <si>
    <t>00040783</t>
  </si>
  <si>
    <t>CALHA QUADRADA DE CHAPA DE ACO GALVANIZADA NUM 24, CORTE 50 CM</t>
  </si>
  <si>
    <t>00005061</t>
  </si>
  <si>
    <t>00005104</t>
  </si>
  <si>
    <t>REBITE DE REPUXO EM ALUMINIO VAZADO, DIAMETRO 3,2 X 8 MM DE COMPRIMENTO (1KG = 1025 UNIDADES)</t>
  </si>
  <si>
    <t>00013388</t>
  </si>
  <si>
    <t>SOLDA EM BARRA DE ESTANHO-CHUMBO 50/50</t>
  </si>
  <si>
    <t>88323</t>
  </si>
  <si>
    <t>FNDE 162 CALHA EM CHAPA DE AÇO GALVANIZADO (35x15cm) (M)</t>
  </si>
  <si>
    <t>FNDE 163 CALHA EM CHAPA DE AÇO GALVANIZADO (35x20cm) (M)</t>
  </si>
  <si>
    <t>FNDE 164 CALHA EM CHAPA DE AÇO GALVANIZADO (42,5x15cm) (M)</t>
  </si>
  <si>
    <t>FNDE 165 CALHA EM CHAPA DE AÇO GALVANIZADO (45x15cm) (M)</t>
  </si>
  <si>
    <t>FNDE 166 CALHA EM CHAPA DE AÇO GALVANIZADO (40x20cm) (M)</t>
  </si>
  <si>
    <t>FNDE 65 CUMEEIRA NORMAL PARA TELHA TRAPEZOIDAL DE AÇO, E = 0,5 MM, INCLUSO ACESSÓRIOS DE FIXAÇÃO E IÇAMENTO (M)</t>
  </si>
  <si>
    <t>F.14.000.025529</t>
  </si>
  <si>
    <t>Cumeeira em chapa de aço zincado, pré-pintada, perfil trapezoidal, espessura de 0,50mm; ref. LR-40 da Perfilor, MBP-40 da MBP, Eucatex ou equivalente</t>
  </si>
  <si>
    <t>00011029</t>
  </si>
  <si>
    <t>HASTE RETA PARA GANCHO DE FERRO GALVANIZADO, COM ROSCA 1/4 " X 30 CM PARA FIXACAO DE TELHA METALICA, INCLUI PORCA E ARRUELAS DE VEDACAO</t>
  </si>
  <si>
    <t>FNDE 167 PINGADEIRA EM CHAPA DE AÇO GALVANIZADO (M)</t>
  </si>
  <si>
    <t>00040873</t>
  </si>
  <si>
    <t>RUFO INTERNO/EXTERNO DE CHAPA DE ACO GALVANIZADA NUM 24, CORTE 25 CM</t>
  </si>
  <si>
    <t>FNDE 168 RUFO-PINGADEIRA EM CHAPA DE AÇO GALVANIZADO (M)</t>
  </si>
  <si>
    <t>FNDE 169 RUFO EM CHAPA DE AÇO GALVANIZADO (M)</t>
  </si>
  <si>
    <t>FNDE 170 CONTRA-RUFO LATERAL ACABAMENTO CALHA EM CHAPA METÁLICA DOBRADA, DESENVOLVIMENTO 39 CM (M)</t>
  </si>
  <si>
    <t>FNDE 171 TELHAMENTO COM TELHA DE AÇO/ALUMÍNIO E = 0,5 MM, TELHA METÁLICA PERFURADA PARA FECHAMENTO, INCLUSO IÇAMENTO (M2)</t>
  </si>
  <si>
    <t>00007243</t>
  </si>
  <si>
    <t>FNDE 172 IMPERMEABILIZAÇÃO DE VIGA BALDRAME COM EMULSÃO ASFÁLTICA, 2 DEMÃOS (M2)</t>
  </si>
  <si>
    <t>00000626</t>
  </si>
  <si>
    <t>MANTA LIQUIDA DE BASE ASFALTICA MODIFICADA COM A ADICAO DE ELASTOMEROS DILUIDOS EM SOLVENTE ORGANICO, APLICACAO A FRIO (MEMBRANA IMPERMEABILIZANTE ASFASTICA)</t>
  </si>
  <si>
    <t>88243</t>
  </si>
  <si>
    <t>88270</t>
  </si>
  <si>
    <t>IMPERMEABILIZADOR COM ENCARGOS COMPLEMENTARES</t>
  </si>
  <si>
    <t>FNDE 173 IMPERMEABILIZAÇÃO DA LAJE COM EMULSÃO ASFÁLTICA, 2 DEMÃOS (M2)</t>
  </si>
  <si>
    <t>FNDE 174 IMPERMEABILIZAÇÃO DE PISO COM EMULSÃO ASFÁLTICA, 2 DEMÃOS (M2)</t>
  </si>
  <si>
    <t>FNDE 175 IMPERMEABILIZAÇÃO DA PAREDE COM EMULSÃO ASFÁLTICA, 2 DEMÃOS (M2)</t>
  </si>
  <si>
    <t>FNDE 176 CHAPISCO APLICADO EM ALVENARIAS E ESTRUTURAS DE CONCRETO EXTERNAS, COM COLHER DE PEDREIRO. ARGAMASSA TRAÇO 1:3 COM PREPARO EM BETONEIRA 400L. - EXTERNO (M2)</t>
  </si>
  <si>
    <t>87313</t>
  </si>
  <si>
    <t>FNDE 177 CHAPISCO APLICADO EM ALVENARIAS E ESTRUTURAS DE CONCRETO EXTERNAS, COM COLHER DE PEDREIRO. ARGAMASSA TRAÇO 1:3 COM PREPARO EM BETONEIRA 400L. - INTERNO (M2)</t>
  </si>
  <si>
    <t>FNDE 178 EMBOÇO OU MASSA ÚNICA EM ARGAMASSA TRAÇO 1:2:8, PREPARO MECÂNICO COM BETONEIRA 400 L, APLICADA MANUALMENTE EM PANOS CEGOS - REVESTIMENTO INTERNO (SEM PRESENÇA DE VÃOS), ESPESSURA DE 25 MM (M2)</t>
  </si>
  <si>
    <t>00037411</t>
  </si>
  <si>
    <t>87292</t>
  </si>
  <si>
    <t>FNDE 179 EMBOÇO OU MASSA ÚNICA EM ARGAMASSA TRAÇO 1:2:8, PREPARO MECÂNICO COM BETONEIRA 400 L, APLICADA MANUALMENTE EM PANOS CEGOS - REVESTIMENTO EXTERNO (SEM PRESENÇA DE VÃOS), ESPESSURA DE 25 MM (M2)</t>
  </si>
  <si>
    <t>FNDE 180 REVESTIMENTO CERÂMICO PARA PAREDES COM PLACAS TIPO ESMALTADA EXTRA DE DIMENSÕES 10X10 CM, COR CINZA CLAROAPLICADAS NA ALTURA INTEIRA DAS PAREDES. (M2)</t>
  </si>
  <si>
    <t>00001381</t>
  </si>
  <si>
    <t>00034357</t>
  </si>
  <si>
    <t>00000536</t>
  </si>
  <si>
    <t>REVESTIMENTO EM CERAMICA ESMALTADA EXTRA, PEI MENOR OU IGUAL A 3, FORMATO MENOR OU IGUAL A 2025 CM2</t>
  </si>
  <si>
    <t>88256</t>
  </si>
  <si>
    <t>FNDE 181 REVESTIMENTO CERÂMICO PARA PAREDES COM PLACAS TIPO ESMALTADA EXTRA DE DIMENSÕES 10X10 CM, COR LARANJA APLICADAS NA ALTURA INTEIRA DAS PAREDES. (M2)</t>
  </si>
  <si>
    <t>FNDE 18 FORRO DE FIBRA MINERAL EM PLACAS DE 625 X 625 MM, E = 15 MM, BORDA RETA, COM PINTURA ANTIMOFO, APOIADO EM PERFIL DE ACO GALVANIZADO COM 24 MM DE BASE - INSTALADO (M2)</t>
  </si>
  <si>
    <t>00039511</t>
  </si>
  <si>
    <t>FNDE 66 FORRO DE TELA ONDULADA EM ARAME GALVANIZADO - COR NATURAL (M²)</t>
  </si>
  <si>
    <t>Especiais</t>
  </si>
  <si>
    <t>00002705</t>
  </si>
  <si>
    <t>ENERGIA ELETRICA ATE 2000 KWH INDUSTRIAL, SEM DEMANDA</t>
  </si>
  <si>
    <t>KWH</t>
  </si>
  <si>
    <t>TOTAL Especiais:</t>
  </si>
  <si>
    <t>00004777</t>
  </si>
  <si>
    <t>CANTONEIRA ACO ABAS IGUAIS (QUALQUER BITOLA), ESPESSURA ENTRE 1/8" E 1/4"</t>
  </si>
  <si>
    <t>00037397</t>
  </si>
  <si>
    <t>PINO DE ACO LISO 1/4 ", HASTE = *53* MM (ACAO DIRETA)</t>
  </si>
  <si>
    <t>E.10.000.027518</t>
  </si>
  <si>
    <t>Tela de aço galvanizado, fio 12BWG, malha 2´ tipo alambrado</t>
  </si>
  <si>
    <t>88317</t>
  </si>
  <si>
    <t>FNDE 182 CONTRAPISO DE CONCRETO NÃO-ESTRUTURAL, ESPESSURA 3 CM E PREPARO MECÂNICO (M2)</t>
  </si>
  <si>
    <t>00007334</t>
  </si>
  <si>
    <t>ADITIVO ADESIVO LIQUIDO PARA ARGAMASSAS DE REVESTIMENTOS CIMENTICIOS</t>
  </si>
  <si>
    <t>00001379</t>
  </si>
  <si>
    <t>87301</t>
  </si>
  <si>
    <t>FNDE 184 RODAPÉ CERÂMICO H= 10 CM (M)</t>
  </si>
  <si>
    <t>00001287</t>
  </si>
  <si>
    <t>PISO EM CERAMICA ESMALTADA EXTRA, COR LISA, PEI MAIOR OU IGUAL A 4, FORMATO MENOR OU IGUAL A 2025 CM2</t>
  </si>
  <si>
    <t>FNDE 185 RODAPÉ EM GRANITINA, ALTURA 10CM (M)</t>
  </si>
  <si>
    <t>00004824</t>
  </si>
  <si>
    <t>87298</t>
  </si>
  <si>
    <t>FNDE 186 SOLEIRA EM GRANITO, LARGURA 20 CM, ESPESSURA 2,0 CM (M)</t>
  </si>
  <si>
    <t>00037595</t>
  </si>
  <si>
    <t>00020232</t>
  </si>
  <si>
    <t>SOLEIRA EM GRANITO, POLIDO, TIPO ANDORINHA/ QUARTZ/ CASTELO/ CORUMBA OU OUTROS EQUIVALENTES DA REGIAO, L= *15* CM, E=  *2,0* CM</t>
  </si>
  <si>
    <t>88274</t>
  </si>
  <si>
    <t>FNDE 189 PISO PODOTÁTIL DIRECIONAL, COR VERMELHA, DE CONCRETO, ASSENTADO SOBRE ARGAMASSA (M2)</t>
  </si>
  <si>
    <t>00034353</t>
  </si>
  <si>
    <t>ARGAMASSA COLANTE AC II</t>
  </si>
  <si>
    <t>00036178</t>
  </si>
  <si>
    <t>PISO TATIL / PODOTATIL, LADRILHO HIDRAULICO/CONCRETO, *40 X 40* CM, E= 2,5* CM, PADRAO TATIL ALERTA OU DIRECIONAL, COR NATURAL</t>
  </si>
  <si>
    <t>FNDE 190 PISO PODOTÁTIL DE ALERTA, COR VERMELHA, DE CONCRETO, ASSENTADO SOBRE ARGAMASSA (M2)</t>
  </si>
  <si>
    <t>FNDE 191 PISO PODOTÁTIL DE ALERTA, COR AMARELA, DE CONCRETO, ASSENTADO SOBRE ARGAMASSA (M2)</t>
  </si>
  <si>
    <t>FNDE 10 COLCHÃO DRENANTE DE AREIA H= 30 CM (M3)</t>
  </si>
  <si>
    <t>5678</t>
  </si>
  <si>
    <t>00000367</t>
  </si>
  <si>
    <t>AREIA GROSSA - POSTO JAZIDA/FORNECEDOR (RETIRADO NA JAZIDA, SEM TRANSPORTE)</t>
  </si>
  <si>
    <t>FNDE 192 EMASSAMENTO COM MASSA CORRIDA PVA, APLICAÇÃO EM TETO, UMA DEMÃO, LIXAMENTO MANUAL (M2)</t>
  </si>
  <si>
    <t>00003767</t>
  </si>
  <si>
    <t>00043626</t>
  </si>
  <si>
    <t>88310</t>
  </si>
  <si>
    <t>FNDE 193 EMASSAMENTO DE PAREDES COM MASSA ACRÍLICA, DUAS DEMÃOS, ÁREAS MOLHADAS (M2)</t>
  </si>
  <si>
    <t>00043651</t>
  </si>
  <si>
    <t>MASSA ACRILICA PARA SUPERFICIES INTERNAS E EXTERNAS</t>
  </si>
  <si>
    <t>FNDE 194 PINTURA LÁTEX PVA, APLICAÇÃO MANUAL EM PAREDES, DUAS DEMÃOS, COR BRANCO GELO (M2)</t>
  </si>
  <si>
    <t>00007356</t>
  </si>
  <si>
    <t>FNDE 195 PINTURA LÁTEX PVA, APLICAÇÃO MANUAL EM PAREDES, DUAS DEMÃOS, COR BRANCO NEVE - PLACA CIMENTÍCIA/PLATIBANDA (M2)</t>
  </si>
  <si>
    <t>FNDE 196 PINTURA LÁTEX ACRÍLICA, SOBRE REBOCO LISO, COR CINZA CLARO, APLICAÇÃO MANUAL EM PAREDES, DUAS DEMÃOS (M2)</t>
  </si>
  <si>
    <t>FNDE 197 PINTURA LÁTEX ACRÍLICA, SOBRE REBOCO LISO, COR LARANJA, APLICAÇÃO MANUAL EM PAREDES, DUAS DEMÃOS (M2)</t>
  </si>
  <si>
    <t>FNDE 198 PINTURA LÁTEX ACRÍLICA, SOBRE MASSA ACRÍLICA, COR BRANCO GELO, AREAS MOLHADAS (M2)</t>
  </si>
  <si>
    <t>FNDE 200 PINTURA EM ESMALTE SINTÉTICO EM ESQUADRIAS DE MADEIRA, 2 DEMÃOS (M2)</t>
  </si>
  <si>
    <t>00005318</t>
  </si>
  <si>
    <t>00007311</t>
  </si>
  <si>
    <t>TINTA ESMALTE SINTETICO PREMIUM ACETINADO</t>
  </si>
  <si>
    <t>FNDE 201 PINTURA EM ESMALTE SINTÉTICO EM RODAMEIO DE MADEIRA, 2 DEMÃOS - COR BRANCO (M2)</t>
  </si>
  <si>
    <t>FNDE 199 PINTURA LÁTEX ACRÍLICA SOBRE PAREDES EXTERNAS, COR LARANJA, APLICAÇÃO MANUAL EM PAREDES, DUAS DEMÃOS (M2)</t>
  </si>
  <si>
    <t>FNDE 202 TEXTURA ACRÍLICA, COR BRANCA, APLICAÇÃO MANUAL EM PAREDE EXTERNA, UMA DEMÃO (M2)</t>
  </si>
  <si>
    <t>00038877</t>
  </si>
  <si>
    <t>MASSA PREMIUM PARA TEXTURA LISA DE BASE ACRILICA, USO INTERNO E EXTERNO</t>
  </si>
  <si>
    <t>FNDE 203 TEXTURA ACRÍLICA, COR CINZA CLARO, APLICAÇÃO MANUAL EM PAREDE EXTERNA, UMA DEMÃO (M2)</t>
  </si>
  <si>
    <t>FNDE 204 TEXTURA ACRÍLICA, COR CINZA ESCURO, APLICAÇÃO MANUAL EM PAREDE EXTERNA, UMA DEMÃO (M2)</t>
  </si>
  <si>
    <t>FNDE 205 BUCHA DE REDUÇÃO, CURTA, PVC, SOLDÁVEL, DN 75 X 60 MM, INSTALADO EM PRUMADA DE ÁGUA - FORNECIMENTO E INSTALAÇÃO (UN)</t>
  </si>
  <si>
    <t>00000122</t>
  </si>
  <si>
    <t>00000818</t>
  </si>
  <si>
    <t>00038383</t>
  </si>
  <si>
    <t>LIXA D'AGUA EM FOLHA, GRAO 100</t>
  </si>
  <si>
    <t>00020083</t>
  </si>
  <si>
    <t>FNDE 206 BUCHA DE REDUÇÃO, LONGA, PVC, SOLDÁVEL, DN 50 X 32 MM, INSTALADO EM RAMAL DE DISTRIBUIÇÃO DE ÁGUA - FORNECIMENTO E INSTALAÇÃO. (UN)</t>
  </si>
  <si>
    <t>00000813</t>
  </si>
  <si>
    <t>FNDE 207 TÊ DE REDUÇÃO, PVC, SOLDÁVEL, DN 50MM X 32 MM, INSTALADO EM PRUMADA DE ÁGUA - FORNECIMENTO E INSTALAÇÃO. (UN)</t>
  </si>
  <si>
    <t>00007131</t>
  </si>
  <si>
    <t>TE DE REDUCAO, PVC, SOLDAVEL, 90 GRAUS, 50 MM X 40 MM, PARA AGUA FRIA PREDIAL</t>
  </si>
  <si>
    <t>FNDE 208 TÊ DE REDUÇÃO, PVC, SOLDÁVEL, DN 75MM X 60 MM, INSTALADO EM PRUMADA DE ÁGUA - FORNECIMENTO E INSTALAÇÃO. (UN)</t>
  </si>
  <si>
    <t>FNDE 77 PRESSURIZADOR (GRUPO DE PRESSÃO) - Pressão Máxima: 32 (m.c.a.);Vazão Máxima: 52.000 (l/h) (UN)</t>
  </si>
  <si>
    <t>FNDEI05</t>
  </si>
  <si>
    <t>Pressurizador ROWA (grupo de pressão) - GPR VXM 9 3 T ou equivalente técnico</t>
  </si>
  <si>
    <t>PRÓPRIA</t>
  </si>
  <si>
    <t>88264</t>
  </si>
  <si>
    <t>FNDE 227 BOMBA CENTRÍFUGA, TRIFÁSICA, 0,5 CV - FORNECIMENTO E INSTALAÇÃO (UN)</t>
  </si>
  <si>
    <t>P.11.000.066622</t>
  </si>
  <si>
    <t>Conjunto motor-bomba (centrífuga), potência 0,5cv monoestágio, trifásica, Hman= 21 a 9 mca, Q= 2 a 8,3 m³/h; ref. nxdp2 da Mark Grundfos, Rudc ou equivalente</t>
  </si>
  <si>
    <t>00011267</t>
  </si>
  <si>
    <t>00039997</t>
  </si>
  <si>
    <t>00039996</t>
  </si>
  <si>
    <t>VERGALHAO ZINCADO ROSCA TOTAL, 1/4 " (6,3 MM)</t>
  </si>
  <si>
    <t>88247</t>
  </si>
  <si>
    <t>FNDE 78 CISTERNA MODULAR 600 Litros (UN)</t>
  </si>
  <si>
    <t>Cotação</t>
  </si>
  <si>
    <t>FNDEI06</t>
  </si>
  <si>
    <t>Cisternas Modulares Tecnotri ou equivalente tecnico - 600L</t>
  </si>
  <si>
    <t>TOTAL Cotação:</t>
  </si>
  <si>
    <t>FNDE 79 SMART FILTRO (UN)</t>
  </si>
  <si>
    <t>FNDEI07</t>
  </si>
  <si>
    <t>SMART FILTRO TECNOTRI OU EQUIVALENTE</t>
  </si>
  <si>
    <t>FNDE 81 RESERVATÓRIO D'ÁGUA CONFORME PROJETO  40M3 - COLUNA SECA 10,0M PINTADA (UN)</t>
  </si>
  <si>
    <t>FNDEI08</t>
  </si>
  <si>
    <t>Reservatório de chapa de aço carbono e solda interna e externa, com boca de inspeção e sistema de ancoragem, conforme projeto</t>
  </si>
  <si>
    <t>FNDE 111 ADAPTADOR PARA BOCAL DE CALHA RETANGULAR  - DIAMETRO DA SAIDA ENTRE *75 E 150* MM, PARA DRENAGEM PLUVIAL PREDIAL (UN)</t>
  </si>
  <si>
    <t>00012614</t>
  </si>
  <si>
    <t>BOCAL PVC, PARA CALHA PLUVIAL, DIAMETRO DA SAIDA ENTRE *75 E 120* MM, PARA DRENAGEM PLUVIAL PREDIAL</t>
  </si>
  <si>
    <t>00012616</t>
  </si>
  <si>
    <t>CABECEIRA DIREITA OU ESQUERDA, PVC, PARA CALHA PLUVIAL, DIAMETRO ENTRE *119 E 170* MM, PARA DRENAGEM PLUVIAL PREDIAL</t>
  </si>
  <si>
    <t>00012626</t>
  </si>
  <si>
    <t>SUPORTE METALICO PARA CALHA PLUVIAL, ZINCADO, DOBRADO, DIAMETRO ENTRE 119 E 170 MM, PARA DRENAGEM PLUVIAL PREDIAL</t>
  </si>
  <si>
    <t>FNDE 80 GRELHA DE FERRO P/ CALHAS E CAIXAS (M2)</t>
  </si>
  <si>
    <t>O.05.000.067543</t>
  </si>
  <si>
    <t>Grelha em ferro fundido com requadro de 30 x 100 cm - 20 kg/m</t>
  </si>
  <si>
    <t>FNDE 209 JUNÇÃO SIMPLES, PVC, SERIE NORMAL, ESGOTO PREDIAL, DN 100 X 50 MM, JUNTA ELÁSTICA, FORNECIDO E INSTALADO EM PRUMADA DE ESGOTO SANITÁRIO OU VENTILAÇÃO (UN)</t>
  </si>
  <si>
    <t>00000301</t>
  </si>
  <si>
    <t>00003670</t>
  </si>
  <si>
    <t>00020078</t>
  </si>
  <si>
    <t>FNDE 210 JUNÇÃO SIMPLES, PVC, SERIE NORMAL, ESGOTO PREDIAL, DN 75 X 50 MM, JUNTA ELÁSTICA, FORNECIDO E INSTALADO EM RAMAL DE DESCARGA OU RAMAL DE ESGOTO SANITÁRIO (UN)</t>
  </si>
  <si>
    <t>00000297</t>
  </si>
  <si>
    <t>00003658</t>
  </si>
  <si>
    <t>JUNCAO SIMPLES, PVC, 45 GRAUS, DN 75 X 75 MM, SERIE NORMAL PARA ESGOTO PREDIAL</t>
  </si>
  <si>
    <t>FNDE 211 CORPO CAIXA SECA 100 X 100 X 40 CM (UN)</t>
  </si>
  <si>
    <t>00005103</t>
  </si>
  <si>
    <t>FNDE 213 JUNÇÃO SIMPLES, PVC, SERIE R, ÁGUA PLUVIAL, DN 50 X 50 MM, JUNTA ELÁSTICA, FORNECIDO E INSTALADO EM RAMAL DE ENCAMINHAMENTO (UN)</t>
  </si>
  <si>
    <t>00020085</t>
  </si>
  <si>
    <t>00020141</t>
  </si>
  <si>
    <t>JUNCAO SIMPLES, PVC SERIE R, DN 50 X 50 MM, PARA ESGOTO PREDIAL</t>
  </si>
  <si>
    <t>FNDE 212 JUNÇÃO SIMPLES, PVC, SERIE R, ÁGUA PLUVIAL, DN 75 X 50 MM, JUNTA ELÁSTICA, FORNECIDO E INSTALADO EM CONDUTORES VERTICAIS DE ÁGUAS PLUVIAIS (UN)</t>
  </si>
  <si>
    <t>00000298</t>
  </si>
  <si>
    <t>00020142</t>
  </si>
  <si>
    <t>FNDE 214 TÊ, PVC, SERIE R, ÁGUA PLUVIAL, DN 100 X 50 MM, JUNTA ELÁSTICA, FORNECIDO E INSTALADO EM CONDUTORES VERTICAIS DE ÁGUAS PLUVIAIS (UN)</t>
  </si>
  <si>
    <t>00000299</t>
  </si>
  <si>
    <t>00020178</t>
  </si>
  <si>
    <t>FNDE 215 VÁLVULA DE DESCARGA METÁLICA, DUPLO ACIONAMENTO ECO, BASE 1 1/2", ACABAMENTO METALICO CROMADO - FORNECIMENTO E INSTALAÇÃO (UN)</t>
  </si>
  <si>
    <t>00003148</t>
  </si>
  <si>
    <t>FITA VEDA ROSCA EM ROLOS DE 18 MM X 50 M (L X C)</t>
  </si>
  <si>
    <t>00010228</t>
  </si>
  <si>
    <t>VALVULA DE DESCARGA METALICA, BASE 1 1/2 " E ACABAMENTO METALICO CROMADO</t>
  </si>
  <si>
    <t>FNDE 117 SIFÃO PARA MICTÓRIO, DECA 1681, 1 X 2", ACABAMENTO CROMODADO E SIMILAR (UN)</t>
  </si>
  <si>
    <t>00003146</t>
  </si>
  <si>
    <t>FITA VEDA ROSCA EM ROLOS DE 18 MM X 10 M (L X C)</t>
  </si>
  <si>
    <t>FNDEI12</t>
  </si>
  <si>
    <t>Sifão para mictório, DECA 1681, 1 x 2", acabamento cromado ou similar</t>
  </si>
  <si>
    <t>FNDE 216 CUBA DE EMBUTIR RETANGULAR DE AÇO INOXIDÁVEL, 40 X 34 X 14 CM - FORNECIMENTO E INSTALAÇÃO (UN)</t>
  </si>
  <si>
    <t>00001743</t>
  </si>
  <si>
    <t>CUBA ACO INOX (AISI 304) DE EMBUTIR COM VALVULA 3 1/2 ", DE *46 X 30 X 12* CM</t>
  </si>
  <si>
    <t>00004823</t>
  </si>
  <si>
    <t>MASSA PLASTICA PARA MARMORE/GRANITO</t>
  </si>
  <si>
    <t>FNDE 217 CUBA DE EMBUTIR RETANGULAR DE AÇO INOXIDÁVEL, 50 X 40 X 20 CM - FORNECIMENTO E INSTALAÇÃO (UN)</t>
  </si>
  <si>
    <t>FNDE 218 CUBA DE EMBUTIR RETANGULAR DE AÇO INOXIDÁVEL, 60 X 50 X 40 CM - FORNECIMENTO E INSTALAÇÃO (UN)</t>
  </si>
  <si>
    <t>FNDE 219 LAVATÓRIO DE CANTO, LOUÇA BRANCA SUSPENSO, 29,5 X 39CM OU EQUIVALENTE, PADRÃO POPULAR - FORNECIMENTO E INSTALAÇÃO (UN)</t>
  </si>
  <si>
    <t>00010425</t>
  </si>
  <si>
    <t>00004351</t>
  </si>
  <si>
    <t>00037329</t>
  </si>
  <si>
    <t>FNDE 82 LAVATÓRIO SOBREPOR, DECA OU EQUIVALENTE (UN)</t>
  </si>
  <si>
    <t>00010427</t>
  </si>
  <si>
    <t>LAVATORIO / CUBA DE SOBREPOR, RETANGULAR, DE LOUCA BRANCA, COM LADRAO, DIMENSOES *52 X 45* CM (L X C)</t>
  </si>
  <si>
    <t>86883</t>
  </si>
  <si>
    <t>86877</t>
  </si>
  <si>
    <t>FNDE 220 TANQUE DE LOUÇA BRANCA COM COLUNA, 40L OU EQUIVALENTE - FORNECIMENTO E INSTALAÇÃO (UN)</t>
  </si>
  <si>
    <t>00020271</t>
  </si>
  <si>
    <t>TANQUE DE LOUCA BRANCA, COM COLUNA, *30* L</t>
  </si>
  <si>
    <t>FNDE 221 PORTA PAPEL HIGIÊNICO, CONFORME PROJETO (UN)</t>
  </si>
  <si>
    <t>00011703</t>
  </si>
  <si>
    <t>PAPELEIRA DE PAREDE EM METAL CROMADO SEM TAMPA</t>
  </si>
  <si>
    <t>FNDE 16 PAPELEIRA PLASTICA TIPO DISPENSER PARA PAPEL HIGIENICO ROLAO (UN)</t>
  </si>
  <si>
    <t>00037400</t>
  </si>
  <si>
    <t>FNDE 17 DUCHA / CHUVEIRO METALICO, DE PAREDE, ARTICULAVEL, COM DESVIADOR E DUCHA MANUAL (UN)</t>
  </si>
  <si>
    <t>00038189</t>
  </si>
  <si>
    <t>DUCHA / CHUVEIRO METALICO, DE PAREDE, ARTICULAVEL, COM BRACO/CANO, SEM DESVIADOR</t>
  </si>
  <si>
    <t>00002696</t>
  </si>
  <si>
    <t>ENCANADOR OU BOMBEIRO HIDRAULICO (HORISTA)</t>
  </si>
  <si>
    <t>FNDE 14 TORNEIRA ELETRICA DE PAREDE, BICA ALTA, PARA COZINHA, 5500 W (110/220 V) (UN)</t>
  </si>
  <si>
    <t>00011777</t>
  </si>
  <si>
    <t>TORNEIRA ELETRICA DE PAREDE, PLASTICA, BICA ALTA, PARA COZINHA, 5500 W (110/220 V)</t>
  </si>
  <si>
    <t>00000247</t>
  </si>
  <si>
    <t>AJUDANTE DE ELETRICISTA (HORISTA)</t>
  </si>
  <si>
    <t>FNDE 222 TORNEIRA DE MESA BICA MÓVEL, CONFORME PROJETO (UN)</t>
  </si>
  <si>
    <t>00036791</t>
  </si>
  <si>
    <t>TORNEIRA METALICA CROMADA DE MESA PARA LAVATORIO, BICA ALTA, COM AREJADOR (REF 1195)</t>
  </si>
  <si>
    <t>FNDE 223 TORNEIRA DE PAREDE, CONFORME PROJETO (UN)</t>
  </si>
  <si>
    <t>00011773</t>
  </si>
  <si>
    <t>TORNEIRA METALICA CROMADA DE PAREDE, PARA COZINHA, BICA MOVEL, COM AREJADOR, 1/2 " OU 3/4 " (REF 1167 / 1168)</t>
  </si>
  <si>
    <t>FNDE 224 TORNEIRA CROMADA DE MESA, 1/2? OU 3/4?, PARA LAVATÓRIO, COM TEMPORIZADOR - FORNECIMENTO E INSTALAÇÃO. (UN)</t>
  </si>
  <si>
    <t>FNDE 225 TORNEIRA CROMADA DE MESA PARA LAVATORIO, TIPO MONOCOMANDO - ACIONAMENTO TIPO ALAVANCA (UN)</t>
  </si>
  <si>
    <t>00044045</t>
  </si>
  <si>
    <t>TORNEIRA DE MESA PARA LAVATORIO, METALICA CROMADA, COM MISTURADOR MONOCOMANDO, BICA BAIXA (REF 2875)</t>
  </si>
  <si>
    <t>FNDE 15 TOALHEIRO PLASTICO TIPO DISPENSER PARA PAPEL TOALHA INTERFOLHADO (UN)</t>
  </si>
  <si>
    <t>00037401</t>
  </si>
  <si>
    <t>FNDE 34 CABIDE/GANCHO DE BANHEIRO SIMPLES EM METAL CROMADO (UN)</t>
  </si>
  <si>
    <t>00037399</t>
  </si>
  <si>
    <t>FNDE 226 BARRA DE APOIO RETA, EM ACO INOX POLIDO, COMPRIMENTO 40CM, FIXADA NA PAREDE - FORNECIMENTO E INSTALAÇÃO (UN)</t>
  </si>
  <si>
    <t>00036204</t>
  </si>
  <si>
    <t>FNDE 29 REGULADOR DE ALTA PRESSÃO GLP (UN)</t>
  </si>
  <si>
    <t>O.11.000.068511</t>
  </si>
  <si>
    <t>Regulador de alta pressão, vazão 9 kg; ref. 76510/3 fabricação Aliança ou equivalente</t>
  </si>
  <si>
    <t>FNDE 301 CAP OU TAMPAO DE FERRO GALVANIZADO, COM ROSCA BSP, DE 3/4" (UN)</t>
  </si>
  <si>
    <t>00001163</t>
  </si>
  <si>
    <t>FNDE 302 REQUADRO EM ALUMÍNIO TIPO VENEZIANA COM GUARNIÇÃO, FIXAÇÃO COM PARAFUSOS - FORNECIMENTO E INSTALAÇÃO. (M2)</t>
  </si>
  <si>
    <t>FNDE 242 BOMBA CENTRÍFUGA, TRIFÁSICA, 6 CV, HM 30 A 40 M, Q 26,36 M3/H - FORNECIMENTO E INSTALAÇÃO. (UN)</t>
  </si>
  <si>
    <t>00000738</t>
  </si>
  <si>
    <t>BOMBA CENTRIFUGA MOTOR ELETRICO TRIFASICO 5HP, DIAMETRO DE SUCCAO X ELEVACAO 2" X 1 1/2", DIAMETRO DO ROTOR 155 MM, HM/Q: 40 M / 20,40 M3/H A 46 M / 9,20 M3/H</t>
  </si>
  <si>
    <t>FNDE 94 ELETRODUTO EM ACO ZINCADO OU GALVANIZADO DN=3/4", APARENTE - FORNECIMENTO E INSTALAÇÃO. (M)</t>
  </si>
  <si>
    <t>00002504</t>
  </si>
  <si>
    <t>ELETRODUTO FLEXIVEL, EM FITA DE ACO GALVANIZADO, REVESTIDO COM PVC PRETO, DIAMETRO EXTERNO DE 25 MM, DN = 3/4", TIPO SEALTUBO</t>
  </si>
  <si>
    <t>91170</t>
  </si>
  <si>
    <t>FNDE 67 CENTRAL ALARME ENDEREÇAVEL (UN)</t>
  </si>
  <si>
    <t>P.17.000.092764</t>
  </si>
  <si>
    <t>Central alarme microprocessada para até 125 zonas, ref. FP-01 da Gevi Gamma ou equivalente</t>
  </si>
  <si>
    <t>P.17.000.030538</t>
  </si>
  <si>
    <t>Painel repetidor de detecção e alarme de incêndio tipo endereçável</t>
  </si>
  <si>
    <t>88266</t>
  </si>
  <si>
    <t>ELETROTÉCNICO COM ENCARGOS COMPLEMENTARES</t>
  </si>
  <si>
    <t>FNDE 303 SINALIZAÇÃO COM PLACA INDICATIVA FIXADA NA ESTRUTURA. (UN)</t>
  </si>
  <si>
    <t>00004791</t>
  </si>
  <si>
    <t>ADESIVO ACRILICO DE BASE AQUOSA / COLA DE CONTATO</t>
  </si>
  <si>
    <t>00037558</t>
  </si>
  <si>
    <t>PLACA DE SINALIZACAO DE SEGURANCA CONTRA INCENDIO, FOTOLUMINESCENTE, RETANGULAR, *20 X 40* CM, EM PVC *2* MM ANTI-CHAMAS (SIMBOLOS, CORES E PICTOGRAMAS CONFORME NBR 16820)</t>
  </si>
  <si>
    <t>FNDE 304 QUADRO DE DISTRIBUIÇÃO DE ENERGIA EM CHAPA DE AÇO GALVANIZADO, DE EMBUTIR, COM BARRAMENTO TRIFÁSICO, PARA 50 DISJUNTORES DIN 225A - FORNECIMENTO E INSTALAÇÃO. (UN)</t>
  </si>
  <si>
    <t>00012043</t>
  </si>
  <si>
    <t>QUADRO DE DISTRIBUICAO COM BARRAMENTO TRIFASICO, DE EMBUTIR, EM CHAPA DE ACO GALVANIZADO, PARA 30 DISJUNTORES DIN, 225 A</t>
  </si>
  <si>
    <t>87367</t>
  </si>
  <si>
    <t>FNDE 86 DISJUNTOR BIPOLAR TIPO DR, CORRENTE NOMINAL DE 25A - 30mA (UN)</t>
  </si>
  <si>
    <t>00039445</t>
  </si>
  <si>
    <t>DISPOSITIVO DR, 2 POLOS, SENSIBILIDADE DE 30 MA, CORRENTE DE 25 A, TIPO AC</t>
  </si>
  <si>
    <t>00001571</t>
  </si>
  <si>
    <t>FNDE 87 DISJUNTOR BIPOLAR TIPO DR, CORRENTE NOMINAL DE 40A - 30mA (UN)</t>
  </si>
  <si>
    <t>00039446</t>
  </si>
  <si>
    <t>DISPOSITIVO DR, 2 POLOS, SENSIBILIDADE DE 30 MA, CORRENTE DE 40 A, TIPO AC</t>
  </si>
  <si>
    <t>FNDE 83 DISJUNTOR TETRAPOLAR TIPO DR, CORRENTE NOMINAL DE 25A - 30mA (UN)</t>
  </si>
  <si>
    <t>00039455</t>
  </si>
  <si>
    <t>DISPOSITIVO DR, 4 POLOS, SENSIBILIDADE DE 30 MA, CORRENTE DE 25 A, TIPO AC</t>
  </si>
  <si>
    <t>FNDE 88 DISPOSITIVO CONTRA SURTO - DPS 40 kA (UN)</t>
  </si>
  <si>
    <t>00039471</t>
  </si>
  <si>
    <t>DISPOSITIVO DPS CLASSE II, 1 POLO, TENSAO MAXIMA DE 275 V, CORRENTE MAXIMA DE *45* KA (TIPO AC)</t>
  </si>
  <si>
    <t>FNDE 89 DISPOSITIVO CONTRA SURTO - DPS 80 kA (UN)</t>
  </si>
  <si>
    <t>00039472</t>
  </si>
  <si>
    <t>DISPOSITIVO DPS CLASSE II, 1 POLO, TENSAO MAXIMA DE 275 V, CORRENTE MAXIMA DE *90* KA (TIPO AC)</t>
  </si>
  <si>
    <t>FNDE 90 ELETRODUTO RIGIDO, EM ACO ZINCADO OU GALVANIZADO, TIPO PESADO, DN=1", APARENTE - FORNECIMENTO E INSTALAÇÃO. (M)</t>
  </si>
  <si>
    <t>00002501</t>
  </si>
  <si>
    <t>ELETRODUTO FLEXIVEL, EM FITA DE ACO GALVANIZADO, REVESTIDO COM PVC PRETO, DIAMETRO EXTERNO DE 32 MM, DN = 1", TIPO SEALTUBO</t>
  </si>
  <si>
    <t>FNDE 91 ELETRODUTO EM ACO ZINCADO OU GALVANIZADO DN=1 1/2", APARENTE - FORNECIMENTO E INSTALAÇÃO. (M)</t>
  </si>
  <si>
    <t>00002503</t>
  </si>
  <si>
    <t>ELETRODUTO FLEXIVEL, EM FITA DE ACO GALVANIZADO, REVESTIDO COM PVC PRETO, DIAMETRO EXTERNO DE 50 MM, DN = 1 1/2", TIPO SEALTUBO</t>
  </si>
  <si>
    <t>FNDE 92 ELETRODUTO EM ACO ZINCADO OU GALVANIZADO DN=1 1/4", APARENTE - FORNECIMENTO E INSTALAÇÃO. (M)</t>
  </si>
  <si>
    <t>00002502</t>
  </si>
  <si>
    <t>ELETRODUTO FLEXIVEL, EM FITA DE ACO GALVANIZADO, REVESTIDO COM PVC PRETO, DIAMETRO EXTERNO DE 40 MM, DN = 1 1/4", TIPO SEALTUBO</t>
  </si>
  <si>
    <t>FNDE 93 ELETRODUTO EM ACO ZINCADO OU GALVANIZADO DN=2", APARENTE - FORNECIMENTO E INSTALAÇÃO. (M)</t>
  </si>
  <si>
    <t>00002500</t>
  </si>
  <si>
    <t>ELETRODUTO FLEXIVEL, EM FITA DE ACO GALVANIZADO, REVESTIDO COM PVC PRETO, DIAMETRO EXTERNO DE 60 MM, DN = 2", TIPO SEALTUBO</t>
  </si>
  <si>
    <t>FNDE 95 ELETRODUTO EM ACO ZINCADO OU GALVANIZADO DN=4", APARENTE - FORNECIMENTO E INSTALAÇÃO. (M)</t>
  </si>
  <si>
    <t>00002505</t>
  </si>
  <si>
    <t>ELETRODUTO FLEXIVEL, EM FITA DE ACO GALVANIZADO, REVESTIDO COM PVC PRETO, DIAMETRO EXTERNO DE 75 MM, DN = 2 1/2", TIPO SEALTUBO</t>
  </si>
  <si>
    <t>FNDE 305 CAIXA DE PASSAGEM/ LUZ / TELEFONIA, DE EMBUTIR, EM CHAPA DE ACO GALVANIZADO, DIMENSOES 20 X 20 X *12* CM (PADRAO CONCESSIONARIA LOCAL) (UN)</t>
  </si>
  <si>
    <t>00011250</t>
  </si>
  <si>
    <t>CAIXA DE PASSAGEM/ LUZ / TELEFONIA, DE EMBUTIR,  EM CHAPA DE ACO GALVANIZADO, DIMENSOES 20 X 20 X *12* CM (PADRAO CONCESSIONARIA LOCAL)</t>
  </si>
  <si>
    <t>FNDE 306 CAIXA DE PASSAGEM/ LUZ / TELEFONIA, DE EMBUTIR, EM CHAPA DE ACO GALVANIZADO, DIMENSOES 40 X 40 X *12* CM (PADRAO CONCESSIONARIA LOCAL) (UN)</t>
  </si>
  <si>
    <t>00011251</t>
  </si>
  <si>
    <t>CAIXA DE PASSAGEM/ LUZ / TELEFONIA, DE EMBUTIR,  EM CHAPA DE ACO GALVANIZADO, DIMENSOES 40 X 40 X *12* CM (PADRAO CONCESSIONARIA LOCAL)</t>
  </si>
  <si>
    <t>FNDE 307 CAIXA DE PASSAGEM SOBREPOR AÇO PINTADA 10 X 10 X 8 CM (UN)</t>
  </si>
  <si>
    <t>00020254</t>
  </si>
  <si>
    <t>FNDE 25 ELETROCALHA LISA OU PERFURADA EM AÇO GALVANIZADO, LARGURA  50MM E ALTURA 50MM, INCLUSIVE EMENDA E FIXAÇÃO - FORNECIMENTO E INSTALAÇÃO. (M)</t>
  </si>
  <si>
    <t>P.04.000.062038</t>
  </si>
  <si>
    <t>Eletrocalha lisa galvanizada a fogo, 50x50mm</t>
  </si>
  <si>
    <t>P.04.000.062170</t>
  </si>
  <si>
    <t>Tampa encaixe para eletrocalha galvanizada a fogo, L= 50mm</t>
  </si>
  <si>
    <t>96562</t>
  </si>
  <si>
    <t>SUPORTE PARA ELETROCALHA LISA OU PERFURADA EM AÇO GALVANIZADO, LARGURA 400 MM, EM PERFILADO COM COMPRIMENTO DE 45 CM FIXADO EM LAJE, POR METRO DE ELETROCALHA FIXADA. AF_09/2023</t>
  </si>
  <si>
    <t>FNDE 314 ELETROCALHA LISA OU PERFURADA EM AÇO GALVANIZADO, LARGURA  150MM E ALTURA 50MM, INCLUSIVE EMENDA E FIXAÇÃO - FORNECIMENTO E INSTALAÇÃO. (M)</t>
  </si>
  <si>
    <t>P.04.000.062040</t>
  </si>
  <si>
    <t>Eletrocalha lisa galvanizada a fogo, 150x50mm</t>
  </si>
  <si>
    <t>P.04.000.062172</t>
  </si>
  <si>
    <t>Tampa encaixe para eletrocalha galvanizada a fogo, L= 150mm</t>
  </si>
  <si>
    <t>FNDE 312 ELETROCALHA LISA OU PERFURADA EM AÇO GALVANIZADO, LARGURA  100MM E ALTURA 50MM, INCLUSIVE EMENDA E FIXAÇÃO - FORNECIMENTO E INSTALAÇÃO. (M)</t>
  </si>
  <si>
    <t>P.04.000.062039</t>
  </si>
  <si>
    <t>Eletrocalha lisa galvanizada a fogo, 100x50mm</t>
  </si>
  <si>
    <t>P.04.000.062171</t>
  </si>
  <si>
    <t>Tampa encaixe para eletrocalha galvanizada a fogo, L= 100mm</t>
  </si>
  <si>
    <t>FNDE 313 ELETROCALHA LISA OU PERFURADA EM AÇO GALVANIZADO, LARGURA  150MM E ALTURA 100MM, INCLUSIVE EMENDA E FIXAÇÃO - FORNECIMENTO E INSTALAÇÃO. (M)</t>
  </si>
  <si>
    <t>P.04.000.062056</t>
  </si>
  <si>
    <t>Eletrocalha lisa galvanizada a fogo, 150x100mm</t>
  </si>
  <si>
    <t>FNDE 96 LUMINÁRIA DE EMBUTIR, COM LÂMPADA LED DE 18 W (UN)</t>
  </si>
  <si>
    <t>00039387</t>
  </si>
  <si>
    <t>00039390</t>
  </si>
  <si>
    <t>LUMINARIA LED REFLETOR RETANGULAR BIVOLT, LUZ BRANCA, 30 W</t>
  </si>
  <si>
    <t>FNDE 97 LUMINÁRIA DE EMBUTIR, COM LÂMPADA LED DE 31 W (UN)</t>
  </si>
  <si>
    <t>FNDE 98 REFLETOR EM ALUMÍNIO, DE SUPORTE E ALÇA, COM LÂMPADA LED DE 200 W (UN)</t>
  </si>
  <si>
    <t>00039391</t>
  </si>
  <si>
    <t>LUMINARIA LED REFLETOR RETANGULAR BIVOLT, LUZ BRANCA, 50 W</t>
  </si>
  <si>
    <t>FNDE 99 LUMINÁRIA TIPO SPOT BALIZADOR LED 12W (UN)</t>
  </si>
  <si>
    <t>00038194</t>
  </si>
  <si>
    <t>LAMPADA LED 10 W BIVOLT BRANCA, FORMATO TRADICIONAL (BASE E27)</t>
  </si>
  <si>
    <t>00012266</t>
  </si>
  <si>
    <t>LUMINARIA SPOT DE SOBREPOR EM ALUMINIO COM ALETA PLASTICA PARA 1 LAMPADA, BASE E27, POTENCIA MAXIMA 40/60 W (NAO INCLUI LAMPADA)</t>
  </si>
  <si>
    <t>FNDE 308 LUMINÁRIA DE EMBUTIR, COM LÂMPADA LED DE 39 W (UN)</t>
  </si>
  <si>
    <t>FNDE 309 ESPELHO / PLACA CEGA 4" X 2", PARA INSTALACAO DE TOMADAS E INTERRUPTORES (UN)</t>
  </si>
  <si>
    <t>00038091</t>
  </si>
  <si>
    <t>91946</t>
  </si>
  <si>
    <t>FNDE 310 TUBO EM COBRE FLEXÍVEL, DN 3/4", COM ISOLAMENTO, INSTALADO EM RAMAL DE ALIMENTAÇÃO DE AR CONDICIONADO COM CONDENSADORA INDIVIDUAL ? FORNECIMENTO E INSTALAÇÃO. (M)</t>
  </si>
  <si>
    <t>00039853</t>
  </si>
  <si>
    <t>00039666</t>
  </si>
  <si>
    <t>TUBO DE COBRE FLEXIVEL, D = 3/4 ", E = 0,79 MM, PARA AR-CONDICIONADO/ INSTALACOES GAS RESIDENCIAIS E COMERCIAIS</t>
  </si>
  <si>
    <t>FNDE 76 SWITCH TIPO 24 PORTAS (UN)</t>
  </si>
  <si>
    <t>P.17.000.031490</t>
  </si>
  <si>
    <t>Switch Gigabit 24 portas 10/100/1000 Base TX Layer 2 mínimo com porta de saída em fibra</t>
  </si>
  <si>
    <t>FNDE 122 BANDEJA MÓVEL, PADRÃO 19" (UN)</t>
  </si>
  <si>
    <t>P.17.000.030581</t>
  </si>
  <si>
    <t>Bandeja deslizante para Rack de 19" padrão, com profundidade de 770 mm</t>
  </si>
  <si>
    <t>FNDE 123 GUIA DE CABOS FECHADO 1U (un)</t>
  </si>
  <si>
    <t>P.17.000.030518</t>
  </si>
  <si>
    <t>Guia organizadora de cabos para rack, 19´ 1 U</t>
  </si>
  <si>
    <t>FNDE 316 CABO ÓPTICO MULTIMODO, 4 FIBRA - FORNECIMENTO E INSTALAÇÃO (M)</t>
  </si>
  <si>
    <t>P.10.000.042525</t>
  </si>
  <si>
    <t>Cabo óptico multimodo, 4 fibras uso interno/externo, diâmetro núcleo 50/125 µm, ref. CFOT.MM50-EO COG da Metrocable ou equivalente</t>
  </si>
  <si>
    <t>88265</t>
  </si>
  <si>
    <t>ELETRICISTA INDUSTRIAL COM ENCARGOS COMPLEMENTARES</t>
  </si>
  <si>
    <t>FNDE 42 INSTALAÇÃO DE EXAUSTOR ELÉTRICO TIPO DOMICILIAR (UN)</t>
  </si>
  <si>
    <t>Q.01.000.047538</t>
  </si>
  <si>
    <t>Exaustor elétrico doméstico para banheiro, estrutura em plástico, potência 13 a 20W, vazão nominal livre 150 a 190m³/h, ref. B12 Plus da Cata, Silent 200cz da Soler &amp; Palau, Ventokit 150 da Westaflex, Inline-190 da Sicflux ou equivalente</t>
  </si>
  <si>
    <t>00002436</t>
  </si>
  <si>
    <t>ELETRICISTA (HORISTA)</t>
  </si>
  <si>
    <t>FNDE 31 CAIXA DE CONCRETO ARMADO PRE-MOLDADO, COM FUNDO E TAMPA, DIMENSOES DE 0,30 X 0,30 X 0,30 M (UN)</t>
  </si>
  <si>
    <t>00041627</t>
  </si>
  <si>
    <t>FNDE 44 DUTO DE ALONGAMENTO PARA EXAUSTOR (M)</t>
  </si>
  <si>
    <t>P.04.000.042174</t>
  </si>
  <si>
    <t>Eletroduto com costura galvanizado eletroliticamente, DN = 4´ - NBR13057</t>
  </si>
  <si>
    <t>00002437</t>
  </si>
  <si>
    <t>MONTADOR DE MAQUINAS (HORISTA)</t>
  </si>
  <si>
    <t>FNDE 45 COIFA EM AÇO INOX 100CM X 150CM (un)</t>
  </si>
  <si>
    <t>N.06.000.050298</t>
  </si>
  <si>
    <t>Coifa em aço inoxidável com filtro e exaustor axial - área de 3,01 até 7,50 m²</t>
  </si>
  <si>
    <t>FNDE 68 CONJUNTO DE ESTAIAMENTO PARA MASTRO DE SPDA (UN)</t>
  </si>
  <si>
    <t>P.19.000.049569</t>
  </si>
  <si>
    <t>Alca pré-formada estai para cabo de aço 3/8´</t>
  </si>
  <si>
    <t>E.03.000.049540</t>
  </si>
  <si>
    <t>Arruela quadrada 100 x 100 x 5 mm com furo de 18 mm</t>
  </si>
  <si>
    <t>E.03.000.049539</t>
  </si>
  <si>
    <t>Arruela quadrada de 50 mm com furo de 18 mm</t>
  </si>
  <si>
    <t>P.19.000.049567</t>
  </si>
  <si>
    <t>Chapa para estai 8 x 76 x 60 x 70 mm 45°</t>
  </si>
  <si>
    <t>P.19.000.040501</t>
  </si>
  <si>
    <t>Isolador tipo castanha de 85x90mm</t>
  </si>
  <si>
    <t>E.03.000.049552</t>
  </si>
  <si>
    <t>Parafuso cabeça quadrada M16 x 300 mm</t>
  </si>
  <si>
    <t>P.21.000.049570</t>
  </si>
  <si>
    <t>Pedra de concreto para estaiamento, ref. ND.01.46.01/1 Elektro ou equivalente</t>
  </si>
  <si>
    <t>P.19.000.049568</t>
  </si>
  <si>
    <t>Sapatilha para cabo de aço de 3/8´</t>
  </si>
  <si>
    <t>FNDE 69 CAIXA DE EQUALIZAÇÃO DE ATERRAMENTO ELÉTRICO (UN)</t>
  </si>
  <si>
    <t>P.19.000.044305</t>
  </si>
  <si>
    <t>Caixa de equalização com barra cobre 6mm, embutir, chapa de aço com pintura esmaltada, de 200x200mm e tampa, uso interno, ref. Tel-901 Termotécnica ou equivalente</t>
  </si>
  <si>
    <t>FNDE 70 TERMINAL A COMPRESSÃO (UN)</t>
  </si>
  <si>
    <t>00001578</t>
  </si>
  <si>
    <t>TERMINAL A COMPRESSAO EM COBRE ESTANHADO PARA CABO 50 MM2, 1 FURO E 1 COMPRESSAO, PARA PARAFUSO DE FIXACAO M8</t>
  </si>
  <si>
    <t>FNDE 71 SOLDA EXOTÉRMICA PARA SPDA - FORNECIMENTO E INSTALAÇÃO. (UN)</t>
  </si>
  <si>
    <t>P.19.000.048073</t>
  </si>
  <si>
    <t>Kit solda com cartucho para solda exotérmica nº 150 a 250</t>
  </si>
  <si>
    <t>FNDE 39 CONJUNTO DE MASTRO P/ TRÊS BANDEIRAS E PEDESTAL (UN)</t>
  </si>
  <si>
    <t>00000032</t>
  </si>
  <si>
    <t>ACO CA-50, 6,3 MM, VERGALHAO</t>
  </si>
  <si>
    <t>00043132</t>
  </si>
  <si>
    <t>00001106</t>
  </si>
  <si>
    <t>CAL HIDRATADA CH-I PARA ARGAMASSAS</t>
  </si>
  <si>
    <t>00001347</t>
  </si>
  <si>
    <t>CHAPA/PAINEL DE MADEIRA COMPENSADA PLASTIFICADA (MADEIRITE PLASTIFICADO) PARA FORMA DE CONCRETO, DE 2200 x 1100 MM, E = 12 MM</t>
  </si>
  <si>
    <t>00002692</t>
  </si>
  <si>
    <t>00003731</t>
  </si>
  <si>
    <t>LADRILHO HIDRAULICO, *20 X 20* CM, E= 2 CM, PADRAO DADOS, COR NATURAL</t>
  </si>
  <si>
    <t>00003768</t>
  </si>
  <si>
    <t>LIXA EM FOLHA PARA FERRO, NUMERO 150</t>
  </si>
  <si>
    <t>00004718</t>
  </si>
  <si>
    <t>B.05.000.020522</t>
  </si>
  <si>
    <t>Pedrisco</t>
  </si>
  <si>
    <t>00040304</t>
  </si>
  <si>
    <t>00004415</t>
  </si>
  <si>
    <t>SARRAFO NAO APARELHADO *2,5 X 5* CM, EM MACARANDUBA/MASSARANDUBA, ANGELIM, PEROBA-ROSA OU EQUIVALENTE DA REGIAO - BRUTA</t>
  </si>
  <si>
    <t>H.13.000.069565</t>
  </si>
  <si>
    <t>Solda eletrolítica tipo Smaw-AWS 6013 eletrodos esp. 2,5/3,25/4,0mm; ref. ESAB, LINCOLN, WELD ou equivalente</t>
  </si>
  <si>
    <t>00043648</t>
  </si>
  <si>
    <t>TINTA ESMALTE SINTETICO STANDARD FOSCO</t>
  </si>
  <si>
    <t>00021014</t>
  </si>
  <si>
    <t>TUBO ACO GALVANIZADO COM COSTURA, CLASSE LEVE, DN 65 MM ( 2 1/2"),  E = 3,35 MM, * 6,23* KG/M (NBR 5580)</t>
  </si>
  <si>
    <t>00021015</t>
  </si>
  <si>
    <t>TUBO ACO GALVANIZADO COM COSTURA, CLASSE LEVE, DN 80 MM ( 3"),  E = 3,35 MM, *7,32* KG/M (NBR 5580)</t>
  </si>
  <si>
    <t>88238</t>
  </si>
  <si>
    <t>100301</t>
  </si>
  <si>
    <t>AJUDANTE DE PINTOR COM ENCARGOS COMPLEMENTARES</t>
  </si>
  <si>
    <t>88245</t>
  </si>
  <si>
    <t>102867</t>
  </si>
  <si>
    <t>MÁQUINA SOLDA ARCO COM PISTOLA DE SOLDAGEM PARA STUD BOLT DE 5 MM A 22 MM - MATERIAIS NA OPERAÇÃO. AF_05/2023</t>
  </si>
  <si>
    <t>FNDE 40 BANCADA DE GRANITO CINZA ANDORINHA, INCLUSIVE PASSA PRATOS, ESPESSURA 2 CM - FORNECIMENTO E INSTALAÇÃO (M2)</t>
  </si>
  <si>
    <t>00011795</t>
  </si>
  <si>
    <t>GRANITO PARA BANCADA, POLIDO, TIPO ANDORINHA/ QUARTZ/ CASTELO/ CORUMBA OU OUTROS EQUIVALENTES DA REGIAO, E=  *2,5* CM</t>
  </si>
  <si>
    <t>FNDE 47 PRATELEIRA DE GRANITO CINZA ANDORINHA, ESPESSURA 2 CM - FORNECIMENTO E INSTALAÇÃO (M2)</t>
  </si>
  <si>
    <t>FNDE 48 ESCANINHOS EM MDF, REVESTIDOS EM LAMINADO MELAMÍNICO (M2)</t>
  </si>
  <si>
    <t>00034660</t>
  </si>
  <si>
    <t>CHAPA DE MDF BRANCO LISO 1 FACE, E = 18 MM, DE *2,75 X 1,85* M</t>
  </si>
  <si>
    <t>FNDE 126 TUBO AÇO GALVANIZADO D=3" P/BICICLETÁRIO, DIMENSÃO: H=75CM, L=150 CM, FIXADO EM BASE DE CONCRETO, PINTADO C/ESMALTE SINTETICO, EXCETO BASE DE CONCRETO E PINTURA DE ACABAMENTO (UN)</t>
  </si>
  <si>
    <t>00021012</t>
  </si>
  <si>
    <t>TUBO ACO GALVANIZADO COM COSTURA, CLASSE LEVE, DN 40 MM ( 1 1/2"),  E = 3,00 MM,  *3,48* KG/M (NBR 5580)</t>
  </si>
  <si>
    <t>100746</t>
  </si>
  <si>
    <t>PINTURA COM TINTA ALQUÍDICA DE ACABAMENTO (ESMALTE SINTÉTICO BRILHANTE) APLICADA A ROLO OU PINCEL SOBRE SUPERFÍCIES METÁLICAS (EXCETO PERFIL) EXECUTADO EM OBRA (POR DEMÃO). AF_01/2020</t>
  </si>
  <si>
    <t>100719</t>
  </si>
  <si>
    <t>PINTURA COM TINTA ALQUÍDICA DE FUNDO (TIPO ZARCÃO) PULVERIZADA SOBRE PERFIL METÁLICO EXECUTADO EM FÁBRICA (POR DEMÃO). AF_01/2020_PE</t>
  </si>
  <si>
    <t>FNDE 72 BANCO EM ALVENARIA, TAMPO EM CONCRETO, C/ENCOSTO H=80cm (PINTADO) (M)</t>
  </si>
  <si>
    <t>00043058</t>
  </si>
  <si>
    <t>ACO CA-50, 10,0 MM, OU 12,5 MM, OU 16,0 MM, OU 20,0 MM, DOBRADO E CORTADO</t>
  </si>
  <si>
    <t>00037592</t>
  </si>
  <si>
    <t>00007342</t>
  </si>
  <si>
    <t>TINTA MINERAL IMPERMEAVEL EM PO, BRANCA</t>
  </si>
  <si>
    <t>94963</t>
  </si>
  <si>
    <t>CONCRETO FCK = 15MPA, TRAÇO 1:3,4:3,5 (EM MASSA SECA DE CIMENTO/ AREIA MÉDIA/ BRITA 1) - PREPARO MECÂNICO COM BETONEIRA 400 L. AF_05/2021</t>
  </si>
  <si>
    <t>92443</t>
  </si>
  <si>
    <t>FNDE 128 PORTA OBJETO EM GRANITO CINZA ANDORINHA, ESPESSURA 2 CM - FORNECIMENTO E INSTALAÇÃO (M2)</t>
  </si>
  <si>
    <t>FNDE 73 BANCO EM ALVENARIA REVESTIDO EM CERÂMICA (M)</t>
  </si>
  <si>
    <t>00007258</t>
  </si>
  <si>
    <t>94318</t>
  </si>
  <si>
    <t>104205</t>
  </si>
  <si>
    <t>EMBOÇO OU MASSA ÚNICA EM ARGAMASSA TRAÇO 1:2:8, PREPARO MECÂNICA COM BETONEIRA 400 L, APLICADA COM PROJETOR TIPO CANEQUINHA EM PANOS DE FACHADA COM PRESENÇA DE VÃOS, ESPESSURA DE 45 MM, ACESSO POR BALANCIM MANUAL. AF_08/2022</t>
  </si>
  <si>
    <t>104618</t>
  </si>
  <si>
    <t>REVESTIMENTO CERÂMICO PARA PAREDES INTERNAS COM PLACAS TIPO PASTILHA DE DIMENSÕES 2,5 X 2,5 CM (PLACAS DE 30 X 30 CM) CM APLICADAS A MEIA ALTURA DAS PAREDES. AF_02/2023</t>
  </si>
  <si>
    <t>FNDE 311 PEITORIL LINEAR EM GRANITO OU MÁRMORE, L = 24CM, COMPRIMENTO DE ATÉ 2M, ASSENTADO COM ARGAMASSA 1:6 COM ADITIVO. (M)</t>
  </si>
  <si>
    <t>91693</t>
  </si>
  <si>
    <t>91692</t>
  </si>
  <si>
    <t>00004825</t>
  </si>
  <si>
    <t>PEITORIL/ SOLEIRA EM MARMORE, POLIDO, BRANCO COMUM, L= *25* CM, E=  *3* CM, CORTE RETO</t>
  </si>
  <si>
    <t>87283</t>
  </si>
  <si>
    <t>ARGAMASSA TRAÇO 1:6 (EM VOLUME DE CIMENTO E AREIA MÉDIA ÚMIDA) COM ADIÇÃO DE PLASTIFICANTE PARA EMBOÇO/MASSA ÚNICA/ASSENTAMENTO DE ALVENARIA DE VEDAÇÃO, PREPARO MECÂNICO COM BETONEIRA 400 L. AF_08/2019</t>
  </si>
  <si>
    <t>FNDE 325 POSTE OFICIAL COMPLETO PARA REDE DE VOLEI (CJ)</t>
  </si>
  <si>
    <t>CONJUNTO PARA QUADRA DE  VOLEI COM POSTES EM TUBO DE ACO GALVANIZADO 3", H = *255* CM, PINTURA EM TINTA ESMALTE SINTETICO, REDE DE NYLON COM 2 MM, MALHA 10 X 10 CM E ANTENAS OFICIAIS EM FIBRA DE VIDRO</t>
  </si>
  <si>
    <t>S.04.000.036701</t>
  </si>
  <si>
    <t>Tampo para suporte rede voleibol / trave de futebol</t>
  </si>
  <si>
    <t>88242</t>
  </si>
  <si>
    <t>AJUDANTE DE PEDREIRO COM ENCARGOS COMPLEMENTARES</t>
  </si>
  <si>
    <t>FNDE 327 TRAVE OFICIAL COMPLETA PARA FUTEBOL DE SALÃO (CJ)</t>
  </si>
  <si>
    <t>00025398</t>
  </si>
  <si>
    <t>CONJUNTO PARA FUTSAL COM PAR DE TRAVES OFICIAIS DE 3,00 X 2,00 M EM TUBO DE ACO GALVANIZADO 3" COM REQUADROS EM TUBO DE 1", PINTURA EM PRIMER COM TINTA ESMALTE SINTETICO E REDES DE POLIETILENO FIO 4 MM</t>
  </si>
  <si>
    <t>FNDE 326 TABELA DE BASQUETE OFICIAL COMPLETA (CJ)</t>
  </si>
  <si>
    <t>00011145</t>
  </si>
  <si>
    <t>CONCRETO USINADO BOMBEAVEL, CLASSE DE RESISTENCIA C35, BRITA 0 E 1, SLUMP = 100 +/- 20 MM, COM BOMBEAMENTO (DISPONIBILIZACAO DE BOMBA), SEM O LANCAMENTO (NBR 8953)</t>
  </si>
  <si>
    <t>00040568</t>
  </si>
  <si>
    <t>PREGO DE ACO POLIDO COM CABECA 22 X 48 (4 1/4 X 5)</t>
  </si>
  <si>
    <t>00043647</t>
  </si>
  <si>
    <t>TINTA ESMALTE SINTETICO STANDARD BRILHANTE</t>
  </si>
  <si>
    <t>103769</t>
  </si>
  <si>
    <t>PAR DE TABELAS DE BASQUETE DE COMPENSADO NAVAL, COM AROS E REDES - FORNECIMENTO E INSTALAÇÃO. AF_03/2022</t>
  </si>
  <si>
    <t xml:space="preserve">ESTRUTURA TRELIÇADA DE COBERTURA, TIPO FINK, COM LIGAÇÕES SOLDADAS, INCLUSOS PERFIS METÁLICOS, CHAPAS METÁLICAS, MÃO DE OBRA E TRANSPORTE COM GUINDASTE - FORNECIMENTO E INSTALAÇÃO. </t>
  </si>
  <si>
    <t xml:space="preserve">COMPACTAÇÃO MECÂNICA DE SOLO PARA EXECUÇÃO DE RADIER, PISO DE CONCRETO OU LAJE SOBRE SOLO, COM COMPACTADOR DE SOLOS A PERCUSSÃO. </t>
  </si>
  <si>
    <t xml:space="preserve">ARMAÇÃO DE LAJE DE ESTRUTURA CONVENCIONAL DE CONCRETO ARMADO UTILIZANDO AÇO CA-50 DE 8,0 MM - MONTAGEM. </t>
  </si>
  <si>
    <t xml:space="preserve">MONTAGEM E DESMONTAGEM DE FÔRMA DE LAJE MACIÇA, PÉ-DIREITO SIMPLES, EM CHAPA DE MADEIRA COMPENSADA RESINADA, 4 UTILIZAÇÕES. </t>
  </si>
  <si>
    <t xml:space="preserve">ARMAÇÃO DE LAJE DE ESTRUTURA CONVENCIONAL DE CONCRETO ARMADO UTILIZANDO AÇO CA-60 DE 5,0 MM - MONTAGEM. </t>
  </si>
  <si>
    <t xml:space="preserve">ARMAÇÃO DE LAJE DE ESTRUTURA CONVENCIONAL DE CONCRETO ARMADO UTILIZANDO AÇO CA-50 DE 6,3 MM - MONTAGEM. </t>
  </si>
  <si>
    <t xml:space="preserve">LASTRO COM MATERIAL GRANULAR (PEDRA BRITADA N.1 E PEDRA BRITADA N.2), APLICADO EM PISOS OU LAJES SOBRE SOLO, ESPESSURA DE *10 CM*. </t>
  </si>
  <si>
    <t xml:space="preserve">PISO EM CONCRETO 20 MPA PREPARO MECÂNICO, ESPESSURA 7CM. </t>
  </si>
  <si>
    <t xml:space="preserve">ARMAÇÃO PARA EXECUÇÃO DE RADIER, PISO DE CONCRETO OU LAJE SOBRE SOLO, COM USO DE TELA Ǫ-92. </t>
  </si>
  <si>
    <t xml:space="preserve">LASTRO COM MATERIAL GRANULAR, APLICADO EM PISOS OU LAJES SOBRE SOLO, ESPESSURA DE *5 CM*. </t>
  </si>
  <si>
    <t xml:space="preserve">EXECUÇÃO DE PASSEIO (CALÇADA) OU PISO DE CONCRETO COM CONCRETO MOLDADO IN LOCO, USINADO C20, ACABAMENTO CONVENCIONAL, NÃO ARMADO. </t>
  </si>
  <si>
    <t xml:space="preserve">CAMADA SEPARADORA PARA EXECUÇÃO DE RADIER, PISO DE CONCRETO OU LAJE SOBRE SOLO, EM LONA PLÁSTICA. </t>
  </si>
  <si>
    <t xml:space="preserve">PROTEÇÃO MECÂNICA DE SUPERFICIE HORIZONTAL COM ARGAMASSA DE CIMENTO E AREIA, TRAÇO 1:3, E=3CM. </t>
  </si>
  <si>
    <t>RODAPÉ CERÂMICO H= 10 CM</t>
  </si>
  <si>
    <t>GUIA (MEIO-FIO) CONCRETO, MOLDADA IN LOCO EM TRECHO RETO COM EXTRUSORA, 13 CM BASE X 22 CM ALTURA.</t>
  </si>
  <si>
    <t xml:space="preserve">EMASSAMENTO COM MASSA LÁTEX, APLICAÇÃO EM PAREDE, DUAS DEMÃOS, LIXAMENTO MANUAL. </t>
  </si>
  <si>
    <t xml:space="preserve">PINTURA LÁTEX ACRÍLICA PREMIUM, APLICAÇÃO MANUAL EM TETO, DUAS DEMÃOS. </t>
  </si>
  <si>
    <t xml:space="preserve">PINTURA COM TINTA ALǪUÍDICA DE FUNDO E ACABAMENTO (ESMALTE SINTÉTICO GRAFITE) APLICADA A ROLO OU PINCEL SOBRE PERFIL METÁLICO EXECUTADO EM FÁBRICA (POR DEMÃO). </t>
  </si>
  <si>
    <t xml:space="preserve">PINTURA DE PISO COM TINTA EPÓXI, APLICAÇÃO MANUAL, 2 DEMÃOS, INCLUSO PRIMER EPÓXI. </t>
  </si>
  <si>
    <t xml:space="preserve">TUBO, PVC, SOLDÁVEL, DE 25MM, INSTALADO EM RAMAL OU SUB-RAMAL DE ÁGUA - FORNECIMENTO E
INSTALAÇÃO. </t>
  </si>
  <si>
    <t xml:space="preserve">TUBO, PVC, SOLDÁVEL, DE 32MM, INSTALADO EM RAMAL OU SUB-RAMAL DE ÁGUA - FORNECIMENTO E
INSTALAÇÃO. </t>
  </si>
  <si>
    <t xml:space="preserve">TUBO, PVC, SOLDÁVEL, DE 50MM, INSTALADO EM RAMAL DE DISTRIBUIÇÃO DE ÁGUA - FORNECIMENTO
E INSTALAÇÃO. </t>
  </si>
  <si>
    <t xml:space="preserve">TUBO, PVC, SOLDÁVEL, DE 60MM, INSTALADO EM PRUMADA DE ÁGUA - FORNECIMENTO E
INSTALAÇÃO. </t>
  </si>
  <si>
    <t xml:space="preserve">TUBO, PVC, SOLDÁVEL, DE 75MM, INSTALADO EM PRUMADA DE ÁGUA - FORNECIMENTO E INSTALAÇÃO. </t>
  </si>
  <si>
    <t xml:space="preserve">ADAPTADOR CURTO COM BOLSA E ROSCA PARA REGISTRO, PVC, SOLDÁVEL, DN 25MM X 3/4 , INSTALADO EM RAMAL DE DISTRIBUIÇÃO DE ÁGUA - FORNECIMENTO E INSTALAÇÃO. </t>
  </si>
  <si>
    <t xml:space="preserve">ADAPTADOR CURTO COM BOLSA E ROSCA PARA REGISTRO, PVC, SOLDÁVEL, DN 32MM X 1 , INSTALADO EM PRUMADA DE ÁGUA - FORNECIMENTO E INSTALAÇÃO. </t>
  </si>
  <si>
    <t xml:space="preserve">ADAPTADOR CURTO COM BOLSA E ROSCA PARA REGISTRO, PVC, SOLDÁVEL, DN 50MM X 1.1/2", INSTALADO EM RAMAL DE DISTRIBUIÇÃO DE ÁGUA - FORNECIMENTO E INSTALAÇÃO. </t>
  </si>
  <si>
    <t xml:space="preserve">ADAPTADOR CURTO COM BOLSA E ROSCA PARA REGISTRO, PVC, SOLDÁVEL, DN 50MM X 1.1/4", INSTALADO EM RAMAL DE DISTRIBUIÇÃO DE ÁGUA - FORNECIMENTO E INSTALAÇÃO. </t>
  </si>
  <si>
    <t xml:space="preserve">ADAPTADOR CURTO COM BOLSA E ROSCA PARA REGISTRO, PVC, SOLDÁVEL, DN 60MM X 2 , INSTALADO EM PRUMADA DE ÁGUA - FORNECIMENTO E INSTALAÇÃO. </t>
  </si>
  <si>
    <t xml:space="preserve">ADAPTADOR CURTO COM BOLSA E ROSCA PARA REGISTRO, PVC, SOLDÁVEL, DN 75MM X 2.1/2", INSTALADO EM PRUMADA DE ÁGUA - FORNECIMENTO E INSTALAÇÃO. </t>
  </si>
  <si>
    <t xml:space="preserve">BUCHA DE REDUÇÃO, CURTA, PVC, SOLDÁVEL, DN 32 X 25 MM, INSTALADO EM RAMAL DE DISTRIBUIÇÃO DE ÁGUA - FORNECIMENTO E INSTALAÇÃO. </t>
  </si>
  <si>
    <t xml:space="preserve">BUCHA DE REDUÇÃO, CURTA, PVC, SOLDÁVEL, DN 60 X 50 MM, INSTALADO EM PRUMADA DE ÁGUA - FORNECIMENTO E INSTALAÇÃO. </t>
  </si>
  <si>
    <t xml:space="preserve">BUCHA DE REDUÇÃO, LONGA, PVC, SOLDÁVEL, DN 50 X 25 MM, INSTALADO EM RAMAL DE DISTRIBUIÇÃO DE ÁGUA - FORNECIMENTO E INSTALAÇÃO. </t>
  </si>
  <si>
    <t xml:space="preserve">BUCHA DE REDUÇÃO, LONGA, PVC, SOLDÁVEL, DN 60 X 25 MM, INSTALADO EM PRUMADA DE ÁGUA - FORNECIMENTO E INSTALAÇÃO. </t>
  </si>
  <si>
    <t xml:space="preserve">BUCHA DE REDUÇÃO, LONGA, PVC, SOLDÁVEL, DN 60 X 32 MM, INSTALADO EM PRUMADA DE ÁGUA - FORNECIMENTO E INSTALAÇÃO. </t>
  </si>
  <si>
    <t xml:space="preserve">LUVA DE REDUÇÃO, PVC, SOLDÁVEL, DN 32MM X 25MM, INSTALADO EM RAMAL OU SUB-RAMAL DE ÁGUA - FORNECIMENTO E INSTALAÇÃO. </t>
  </si>
  <si>
    <t xml:space="preserve">LUVA, PVC, SOLDÁVEL, DN 32MM, INSTALADO EM PRUMADA DE ÁGUA - FORNECIMENTO E INSTALAÇÃO. </t>
  </si>
  <si>
    <t xml:space="preserve">LUVA, PVC, SOLDÁVEL, DN 60MM, INSTALADO EM PRUMADA DE ÁGUA - FORNECIMENTO E INSTALAÇÃO. </t>
  </si>
  <si>
    <t xml:space="preserve">JOELHO 90 GRAUS, PVC, SOLDÁVEL, DN 32MM, INSTALADO EM RAMAL OU SUB-RAMAL DE ÁGUA - FORNECIMENTO E INSTALAÇÃO. </t>
  </si>
  <si>
    <t>JOELHO 90 GRAUS, PVC, SOLDÁVEL, DN 25MM, INSTALADO EM RAMAL OU SUB-RAMAL DE ÁGUA - FORNECIMENTO E INSTALAÇÃO.</t>
  </si>
  <si>
    <t xml:space="preserve">JOELHO 90 GRAUS, PVC, SOLDÁVEL, DN 50MM, INSTALADO EM PRUMADA DE ÁGUA - FORNECIMENTO E
INSTALAÇÃO. </t>
  </si>
  <si>
    <t xml:space="preserve">JOELHO 90 GRAUS, PVC, SOLDÁVEL, DN 60MM, INSTALADO EM PRUMADA DE ÁGUA - FORNECIMENTO E
INSTALAÇÃO. </t>
  </si>
  <si>
    <t xml:space="preserve">JOELHO 90 GRAUS, PVC, SOLDÁVEL, DN 75MM, INSTALADO EM PRUMADA DE ÁGUA - FORNECIMENTO E INSTALAÇÃO. </t>
  </si>
  <si>
    <t xml:space="preserve">JOELHO 90 GRAUS COM BUCHA DE LATÃO, PVC, SOLDÁVEL, DN 25MM, X 1/2 INSTALADO EM RAMAL OU SUB-RAMAL DE ÁGUA - FORNECIMENTO E INSTALAÇÃO. </t>
  </si>
  <si>
    <t xml:space="preserve">JOELHO 90 GRAUS COM BUCHA DE LATÃO, PVC, SOLDÁVEL, DN 25MM, X 3/4 INSTALADO EM RAMAL OU SUB-RAMAL DE ÁGUA - FORNECIMENTO E INSTALAÇÃO. </t>
  </si>
  <si>
    <t xml:space="preserve">TE, PVC, SOLDÁVEL, DN 25MM, INSTALADO EM RAMAL DE DISTRIBUIÇÃO DE ÁGUA - FORNECIMENTO E INSTALAÇÃO. </t>
  </si>
  <si>
    <t xml:space="preserve">TE, PVC, SOLDÁVEL, DN 32MM, INSTALADO EM RAMAL DE DISTRIBUIÇÃO DE ÁGUA - FORNECIMENTO E INSTALAÇÃO. </t>
  </si>
  <si>
    <t xml:space="preserve">TE, PVC, SOLDÁVEL, DN 50MM, INSTALADO EM PRUMADA DE ÁGUA - FORNECIMENTO E INSTALAÇÃO. </t>
  </si>
  <si>
    <t xml:space="preserve">TE, PVC, SOLDÁVEL, DN 60MM, INSTALADO EM PRUMADA DE ÁGUA - FORNECIMENTO E INSTALAÇÃO. </t>
  </si>
  <si>
    <t xml:space="preserve">TE, PVC, SOLDÁVEL, DN 75MM, INSTALADO EM PRUMADA DE ÁGUA - FORNECIMENTO E INSTALAÇÃO. </t>
  </si>
  <si>
    <t xml:space="preserve">TÊ DE REDUÇÃO, PVC, SOLDÁVEL, DN 32MM X 25MM, INSTALADO EM PRUMADA DE ÁGUA - FORNECIMENTO E INSTALAÇÃO. </t>
  </si>
  <si>
    <t xml:space="preserve">TÊ DE REDUÇÃO, PVC, SOLDÁVEL, DN 50MM X 25MM, INSTALADO EM PRUMADA DE ÁGUA -
FORNECIMENTO E INSTALAÇÃO. </t>
  </si>
  <si>
    <t xml:space="preserve">TÊ COM BUCHA DE LATÃO NA BOLSA CENTRAL, PVC, SOLDÁVEL, DN 25MM X 1/2 , INSTALADO EM RAMAL OU SUB-RAMAL DE ÁGUA - FORNECIMENTO E INSTALAÇÃO. </t>
  </si>
  <si>
    <t xml:space="preserve">TÊ COM BUCHA DE LATÃO NA BOLSA CENTRAL, PVC, SOLDÁVEL, DN 25MM X 3/4 , INSTALADO EM RAMAL OU SUB-RAMAL DE ÁGUA - FORNECIMENTO E INSTALAÇÃO. </t>
  </si>
  <si>
    <t xml:space="preserve">REGISTRO DE GAVETA BRUTO, LATÃO, ROSCÁVEL, 1" - FORNECIMENTO E INSTALAÇÃO. </t>
  </si>
  <si>
    <t xml:space="preserve">REGISTRO DE GAVETA BRUTO, LATÃO, ROSCÁVEL, 2 1/2" - FORNECIMENTO E INSTALAÇÃO. </t>
  </si>
  <si>
    <t xml:space="preserve">REGISTRO DE GAVETA BRUTO, LATÃO, ROSCÁVEL, 2" - FORNECIMENTO E INSTALAÇÃO. </t>
  </si>
  <si>
    <t xml:space="preserve">REGISTRO DE GAVETA BRUTO, LATÃO, ROSCÁVEL, 1 1/2", COM ACABAMENTO E CANOPLA CROMADOS - FORNECIMENTO E INSTALAÇÃO. </t>
  </si>
  <si>
    <t xml:space="preserve">REGISTRO DE GAVETA BRUTO, LATÃO, ROSCÁVEL, 3/4", COM ACABAMENTO E CANOPLA CROMADOS -
FORNECIMENTO E INSTALAÇÃO. </t>
  </si>
  <si>
    <t xml:space="preserve">REGISTRO DE PRESSÃO BRUTO, LATÃO, ROSCÁVEL, 3/4", COM ACABAMENTO E CANOPLA CROMADOS -
FORNECIMENTO E INSTALAÇÃO. </t>
  </si>
  <si>
    <t>VÁLVULA DE RETENÇÃO VERTICAL, DE BRONZE, ROSCÁVEL, 1 1/2" - FORNECIMENTO E INSTALAÇÃO.</t>
  </si>
  <si>
    <t xml:space="preserve">NIPLE, EM FERRO GALVANIZADO, CONEXÃO ROSǪUEADA, DN 15 (1/2"), INSTALADO EM RAMAIS E SUB- RAMAIS DE GÁS - FORNECIMENTO E INSTALAÇÃO. </t>
  </si>
  <si>
    <t xml:space="preserve">ENGATE FLEXÍVEL EM PLÁSTICO BRANCO, 1/2" X 30CM - FORNECIMENTO E INSTALAÇÃO. </t>
  </si>
  <si>
    <t xml:space="preserve">CAIXA D´ÁGUA EM POLIETILENO, 2000 LITROS - FORNECIMENTO E INSTALAÇÃO. </t>
  </si>
  <si>
    <t xml:space="preserve">TUBO PVC, SÉRIE R, ÁGUA PLUVIAL, DN 100 MM, FORNECIDO E INSTALADO EM CONDUTORES
VERTICAIS DE ÁGUAS PLUVIAIS. </t>
  </si>
  <si>
    <t xml:space="preserve">TUBO PVC, SÉRIE R, ÁGUA PLUVIAL, DN 150 MM, FORNECIDO E INSTALADO EM CONDUTORES VERTICAIS DE ÁGUAS PLUVIAIS. </t>
  </si>
  <si>
    <t xml:space="preserve">TUBO DE PVC CORRUGADO DE DUPLA PAREDE PARA REDE COLETORA DE ESGOTO, DN 200 MM, JUNTA ELÁSTICA - FORNECIMENTO E ASSENTAMENTO. </t>
  </si>
  <si>
    <t>TUBO DE PVC CORRUGADO DE DUPLA PAREDE PARA REDE COLETORA DE ESGOTO, DN 250 MM, JUNTA ELÁSTICA - FORNECIMENTO E ASSENTAMENTO.</t>
  </si>
  <si>
    <t>TUBO DE PVC CORRUGADO DE DUPLA PAREDE PARA REDE COLETORA DE ESGOTO, DN 300 MM, JUNTA ELÁSTICA - FORNECIMENTO E ASSENTAMENTO.</t>
  </si>
  <si>
    <t xml:space="preserve">TUBO DE PVC CORRUGADO DE DUPLA PAREDE PARA REDE COLETORA DE ESGOTO, DN 400 MM, JUNTA ELÁSTICA - FORNECIMENTO E ASSENTAMENTO. </t>
  </si>
  <si>
    <t xml:space="preserve">JOELHO 45 GRAUS, PVC, SERIE R, ÁGUA PLUVIAL, DN 100 MM, JUNTA ELÁSTICA, FORNECIDO E INSTALADO EM CONDUTORES VERTICAIS DE ÁGUAS PLUVIAIS. </t>
  </si>
  <si>
    <t xml:space="preserve">JOELHO 45 GRAUS, PVC, SERIE R, ÁGUA PLUVIAL, DN 150 MM, JUNTA ELÁSTICA, FORNECIDO E INSTALADO EM CONDUTORES VERTICAIS DE ÁGUAS PLUVIAIS. </t>
  </si>
  <si>
    <t xml:space="preserve">JOELHO 90 GRAUS, PVC, SERIE R, ÁGUA PLUVIAL, DN 100 MM, JUNTA ELÁSTICA, FORNECIDO E INSTALADO EM CONDUTORES VERTICAIS DE ÁGUAS PLUVIAIS. </t>
  </si>
  <si>
    <t xml:space="preserve">JOELHO 90 GRAUS, PVC, SERIE R, ÁGUA PLUVIAL, DN 150 MM, JUNTA ELÁSTICA, FORNECIDO E INSTALADO EM CONDUTORES VERTICAIS DE ÁGUAS PLUVIAIS. </t>
  </si>
  <si>
    <t xml:space="preserve">JUNÇÃO SIMPLES, PVC, SERIE R, ÁGUA PLUVIAL, DN 100 X 100 MM, JUNTA ELÁSTICA, FORNECIDO E INSTALADO EM RAMAL DE ENCAMINHAMENTO. </t>
  </si>
  <si>
    <t xml:space="preserve">JUNÇÃO SIMPLES, PVC, SERIE R, ÁGUA PLUVIAL, DN 150 X 100 MM, JUNTA ELÁSTICA, FORNECIDO E INSTALADO EM CONDUTORES VERTICAIS DE ÁGUAS PLUVIAIS. </t>
  </si>
  <si>
    <t>JUNÇÃO SIMPLES, PVC, SERIE R, ÁGUA PLUVIAL, DN 150 X 150 MM, JUNTA ELÁSTICA, FORNECIDO E INSTALADO EM CONDUTORES VERTICAIS DE ÁGUAS PLUVIAIS.</t>
  </si>
  <si>
    <t xml:space="preserve">LUVA SIMPLES, PVC, SERIE R, ÁGUA PLUVIAL, DN 100 MM, JUNTA ELÁSTICA, FORNECIDO E INSTALADO EM CONDUTORES VERTICAIS DE ÁGUAS PLUVIAIS. </t>
  </si>
  <si>
    <t xml:space="preserve">TÊ, PVC, SERIE R, ÁGUA PLUVIAL, DN 100 X 100 MM, JUNTA ELÁSTICA, FORNECIDO E INSTALADO EM CONDUTORES VERTICAIS DE ÁGUAS PLUVIAIS. </t>
  </si>
  <si>
    <t xml:space="preserve">REDUÇÃO EXCÊNTRICA, PVC, SERIE R, ÁGUA PLUVIAL, DN 150 X 100 MM, JUNTA ELÁSTICA, FORNECIDO E INSTALADO EM CONDUTORES VERTICAIS DE ÁGUAS PLUVIAIS. </t>
  </si>
  <si>
    <t>CAIXA ENTERRADA HIDRÁULICA RETANGULAR EM ALVENARIA COM TIJOLOS CERÂMICOS MACIÇOS, DIMENSÕES INTERNAS: 0,6X0,6X0,6 M PARA REDE DE DRENAGEM.</t>
  </si>
  <si>
    <t xml:space="preserve">POÇO DE INSPEÇÃO CIRCULAR PARA DRENAGEM, EM CONCRETO PRÉ-MOLDADO, DIÂMETRO INTERNO
= 0,60 M, PROFUNDIDADE = 0,90 M, EXCLUINDO TAMPÃO. </t>
  </si>
  <si>
    <t>TUBO PVC, SERIE NORMAL, ESGOTO PREDIAL, DN 40 MM, FORNECIDO E INSTALADO EM RAMAL DE DESCARGA OU RAMAL DE ESGOTO SANITÁRIO.</t>
  </si>
  <si>
    <t>TUBO PVC, SERIE NORMAL, ESGOTO PREDIAL, DN 50 MM, FORNECIDO E INSTALADO EM RAMAL DE DESCARGA OU RAMAL DE ESGOTO SANITÁRIO.</t>
  </si>
  <si>
    <t xml:space="preserve">TUBO PVC, SERIE NORMAL, ESGOTO PREDIAL, DN 75 MM, FORNECIDO E INSTALADO EM RAMAL DE DESCARGA OU RAMAL DE ESGOTO SANITÁRIO. </t>
  </si>
  <si>
    <t xml:space="preserve">TUBO PVC, SERIE NORMAL, ESGOTO PREDIAL, DN 100 MM, FORNECIDO E INSTALADO EM RAMAL DE DESCARGA OU RAMAL DE ESGOTO SANITÁRIO. </t>
  </si>
  <si>
    <t xml:space="preserve">TUBO PVC, SERIE NORMAL, ESGOTO PREDIAL, DN 150 MM, FORNECIDO E INSTALADO EM SUBCOLETOR AÉREO DE ESGOTO SANITÁRIO. </t>
  </si>
  <si>
    <t>JOELHO 45 GRAUS, PVC, SERIE NORMAL, ESGOTO PREDIAL, DN 40 MM, JUNTA SOLDÁVEL, FORNECIDO E INSTALADO EM RAMAL DE DESCARGA OU RAMAL DE ESGOTO SANITÁRIO.</t>
  </si>
  <si>
    <t xml:space="preserve">JOELHO 45 GRAUS, PVC, SERIE NORMAL, ESGOTO PREDIAL, DN 50 MM, JUNTA ELÁSTICA, FORNECIDO E INSTALADO EM RAMAL DE DESCARGA OU RAMAL DE ESGOTO SANITÁRIO. </t>
  </si>
  <si>
    <t xml:space="preserve">JOELHO 45 GRAUS, PVC, SERIE NORMAL, ESGOTO PREDIAL, DN 75 MM, JUNTA ELÁSTICA, FORNECIDO E INSTALADO EM RAMAL DE DESCARGA OU RAMAL DE ESGOTO SANITÁRIO. </t>
  </si>
  <si>
    <t xml:space="preserve">JOELHO 45 GRAUS, PVC, SERIE NORMAL, ESGOTO PREDIAL, DN 100 MM, JUNTA ELÁSTICA, FORNECIDO E INSTALADO EM RAMAL DE DESCARGA OU RAMAL DE ESGOTO SANITÁRIO. </t>
  </si>
  <si>
    <t xml:space="preserve">JOELHO 90 GRAUS, PVC, SERIE NORMAL, ESGOTO PREDIAL, DN 40 MM, JUNTA SOLDÁVEL, FORNECIDO E INSTALADO EM RAMAL DE DESCARGA OU RAMAL DE ESGOTO SANITÁRIO. </t>
  </si>
  <si>
    <t xml:space="preserve">JOELHO 90 GRAUS, PVC, SERIE NORMAL, ESGOTO PREDIAL, DN 50 MM, JUNTA ELÁSTICA, FORNECIDO E INSTALADO EM RAMAL DE DESCARGA OU RAMAL DE ESGOTO SANITÁRIO. </t>
  </si>
  <si>
    <t xml:space="preserve">JOELHO 90 GRAUS, PVC, SERIE NORMAL, ESGOTO PREDIAL, DN 100 MM, JUNTA ELÁSTICA, FORNECIDO E INSTALADO EM RAMAL DE DESCARGA OU RAMAL DE ESGOTO SANITÁRIO. </t>
  </si>
  <si>
    <t xml:space="preserve">JUNÇÃO SIMPLES, PVC, SERIE NORMAL, ESGOTO PREDIAL, DN 100 X 100 MM, JUNTA ELÁSTICA, FORNECIDO E INSTALADO EM PRUMADA DE ESGOTO SANITÁRIO OU VENTILAÇÃO. </t>
  </si>
  <si>
    <t xml:space="preserve">JUNÇÃO SIMPLES, PVC, SERIE NORMAL, ESGOTO PREDIAL, DN 50 X 50 MM, JUNTA ELÁSTICA, FORNECIDO E INSTALADO EM PRUMADA DE ESGOTO SANITÁRIO OU VENTILAÇÃO. </t>
  </si>
  <si>
    <t xml:space="preserve">BUCHA DE REDUÇÃO LONGA, PVC, SÉRIE NORMAL, ESGOTO PREDIAL, DN 50 X 40 MM, JUNTA SOLDÁVEL E ELÁSTICA, FORNECIDO E INSTALADO EM RAMAL DE DESCARGA OU RAMAL DE ESGOTO SANITÁRIO. </t>
  </si>
  <si>
    <t xml:space="preserve">CURVA CURTA 90 GRAUS, PVC, SERIE NORMAL, ESGOTO PREDIAL, DN 40 MM, JUNTA SOLDÁVEL, FORNECIDO E INSTALADO EM RAMAL DE DESCARGA OU RAMAL DE ESGOTO SANITÁRIO. </t>
  </si>
  <si>
    <t xml:space="preserve">REDUÇÃO EXCÊNTRICA, PVC, SERIE R, ÁGUA PLUVIAL, DN 100 X 75 MM, JUNTA ELÁSTICA, FORNECIDO E INSTALADO EM RAMAL DE ENCAMINHAMENTO. </t>
  </si>
  <si>
    <t xml:space="preserve">REDUÇÃO EXCÊNTRICA, PVC, SERIE R, ÁGUA PLUVIAL, DN 75 X 50 MM, JUNTA ELÁSTICA, FORNECIDO E INSTALADO EM RAMAL DE ENCAMINHAMENTO. </t>
  </si>
  <si>
    <t xml:space="preserve">CAIXA SIFONADA, PVC, DN 100 X 100 X 50 MM, JUNTA ELÁSTICA, FORNECIDA E INSTALADA EM RAMAL DE DESCARGA OU EM RAMAL DE ESGOTO SANITÁRIO. </t>
  </si>
  <si>
    <t xml:space="preserve">CAIXA SIFONADA, COM GRELHA ǪUADRADA, PVC, DN 150 X 150 X 50 MM, JUNTA SOLDÁVEL, FORNECIDA E INSTALADA EM RAMAL DE DESCARGA OU EM RAMAL DE ESGOTO SANITÁRIO. </t>
  </si>
  <si>
    <t xml:space="preserve">CAIXA ENTERRADA HIDRÁULICA RETANGULAR EM ALVENARIA COM TIJOLOS CERÂMICOS MACIÇOS, DIMENSÕES INTERNAS: 0,6X0,6X0,6 M PARA REDE DE DRENAGEM. </t>
  </si>
  <si>
    <t xml:space="preserve">POÇO DE INSPEÇÃO CIRCULAR PARA ESGOTO, EM CONCRETO PRÉ-MOLDADO, DIÂMETRO INTERNO = 0,60 M, PROFUNDIDADE = 0,90 M, EXCLUINDO TAMPÃO. </t>
  </si>
  <si>
    <t xml:space="preserve">TANǪUE SÉPTICO RETANGULAR, EM ALVENARIA COM BLOCOS DE CONCRETO, DIMENSÕES INTERNAS: 1,6 X 4,6 X H=2,4 M, VOLUME ÚTIL: 14720 L (PARA 105 CONTRIBUINTES). </t>
  </si>
  <si>
    <t xml:space="preserve">SUMIDOURO CIRCULAR, EM CONCRETO PRÉ-MOLDADO, DIÂMETRO INTERNO = 2,88 M, ALTURA INTERNA = 3,0 M, ÁREA DE INFILTRAÇÃO: 31,4 M² (PARA 12 CONTRIBUINTES). </t>
  </si>
  <si>
    <t xml:space="preserve">FILTRO ANAERÓBIO RETANGULAR, EM ALVENARIA COM BLOCOS DE CONCRETO, DIMENSÕES INTERNAS: 1,4 X 3,0 X H=1,67 M, VOLUME ÚTIL: 5040 L (PARA 32 CONTRIBUINTES). </t>
  </si>
  <si>
    <t xml:space="preserve">TUBO PVC, SERIE NORMAL, ESGOTO PREDIAL, DN 50 MM, FORNECIDO E INSTALADO EM RAMAL DE DESCARGA OU RAMAL DE ESGOTO SANITÁRIO. </t>
  </si>
  <si>
    <t>TUBO PVC, SÉRIE R, ÁGUA PLUVIAL, DN 75 MM, FORNECIDO E INSTALADO EM RAMAL DE ENCAMINHAMENTO.</t>
  </si>
  <si>
    <t>JOELHO 45 GRAUS, PVC, SERIE NORMAL, ESGOTO PREDIAL, DN 50 MM, JUNTA ELÁSTICA, FORNECIDO E INSTALADO EM RAMAL DE DESCARGA OU RAMAL DE ESGOTO SANITÁRIO.</t>
  </si>
  <si>
    <t>JOELHO 90 GRAUS, PVC, SERIE NORMAL, ESGOTO PREDIAL, DN 50 MM, JUNTA ELÁSTICA, FORNECIDO E INSTALADO EM RAMAL DE DESCARGA OU RAMAL DE ESGOTO SANITÁRIO.</t>
  </si>
  <si>
    <t xml:space="preserve">JOELHO 90 GRAUS, PVC, SERIE NORMAL, ESGOTO PREDIAL, DN 75 MM, JUNTA ELÁSTICA, FORNECIDO E INSTALADO EM RAMAL DE DESCARGA OU RAMAL DE ESGOTO SANITÁRIO. </t>
  </si>
  <si>
    <t xml:space="preserve">JUNÇÃO SIMPLES, PVC, SERIE R, ÁGUA PLUVIAL, DN 75 X 75 MM, JUNTA ELÁSTICA, FORNECIDO E INSTALADO EM CONDUTORES VERTICAIS DE ÁGUAS PLUVIAIS. </t>
  </si>
  <si>
    <t xml:space="preserve">LUVA SIMPLES, PVC, SERIE NORMAL, ESGOTO PREDIAL, DN 75 MM, JUNTA ELÁSTICA, FORNECIDO E INSTALADO EM RAMAL DE DESCARGA OU RAMAL DE ESGOTO SANITÁRIO. </t>
  </si>
  <si>
    <t xml:space="preserve">TERMINAL DE VENTILAÇÃO, PVC, SÉRIE NORMAL, ESGOTO PREDIAL, DN 50 MM, JUNTA SOLDÁVEL, FORNECIDO E INSTALADO EM PRUMADA DE ESGOTO SANITÁRIO OU VENTILAÇÃO. </t>
  </si>
  <si>
    <t xml:space="preserve">TERMINAL DE VENTILAÇÃO, PVC, SÉRIE NORMAL, ESGOTO PREDIAL, DN 75 MM, JUNTA SOLDÁVEL, FORNECIDO E INSTALADO EM PRUMADA DE ESGOTO SANITÁRIO OU VENTILAÇÃO. </t>
  </si>
  <si>
    <t xml:space="preserve">TÊ, PVC, SERIE R, ÁGUA PLUVIAL, DN 100 X 75 MM, JUNTA ELÁSTICA, FORNECIDO E INSTALADO EM CONDUTORES VERTICAIS DE ÁGUAS PLUVIAIS. </t>
  </si>
  <si>
    <t xml:space="preserve">TE, PVC, SERIE NORMAL, ESGOTO PREDIAL, DN 50 X 50 MM, JUNTA ELÁSTICA, FORNECIDO E INSTALADO EM RAMAL DE DESCARGA OU RAMAL DE ESGOTO SANITÁRIO. </t>
  </si>
  <si>
    <t xml:space="preserve">TÊ, PVC, SERIE R, ÁGUA PLUVIAL, DN 75 X 75 MM, JUNTA ELÁSTICA, FORNECIDO E INSTALADO EM CONDUTORES VERTICAIS DE ÁGUAS PLUVIAIS. </t>
  </si>
  <si>
    <t xml:space="preserve">VASO SANITARIO SIFONADO CONVENCIONAL COM LOUÇA BRANCA, INCLUSO CONJUNTO DE LIGAÇÃO PARA BACIA SANITÁRIA AJUSTÁVEL - FORNECIMENTO E INSTALAÇÃO. </t>
  </si>
  <si>
    <t xml:space="preserve">ASSENTO SANITÁRIO CONVENCIONAL - FORNECIMENTO E INSTALACAO. </t>
  </si>
  <si>
    <t xml:space="preserve">MICTÓRIO SIFONADO LOUÇA BRANCA - PADRÃO MÉDIO - FORNECIMENTO E INSTALAÇÃO. </t>
  </si>
  <si>
    <t xml:space="preserve">SABONETEIRA PLASTICA TIPO DISPENSER PARA SABONETE LIǪUIDO COM RESERVATORIO 800 A 1500 ML, INCLUSO FIXAÇÃO. </t>
  </si>
  <si>
    <t xml:space="preserve">VÁLVULA EM METAL CROMADO 1.1/2" X 1.1/2" PARA TANǪUE OU LAVATÓRIO, COM OU SEM LADRÃO - FORNECIMENTO E INSTALAÇÃO. </t>
  </si>
  <si>
    <t xml:space="preserve">VÁLVULA EM METAL CROMADO TIPO AMERICANA 3.1/2" X 1.1/2" PARA PIA - FORNECIMENTO E INSTALAÇÃO. </t>
  </si>
  <si>
    <t xml:space="preserve">SIFÃO DO TIPO FLEXÍVEL EM PVC 1 X 1.1/2 - FORNECIMENTO E INSTALAÇÃO. </t>
  </si>
  <si>
    <t xml:space="preserve">ENGATE FLEXÍVEL EM INOX, 1/2 X 40CM - FORNECIMENTO E INSTALAÇÃO. </t>
  </si>
  <si>
    <t>BARRA DE APOIO RETA, EM ACO INOX POLIDO, COMPRIMENTO 80 CM, FIXADA NA PAREDE - FORNECIMENTO E INSTALAÇÃO.</t>
  </si>
  <si>
    <t xml:space="preserve">BARRA DE APOIO RETA, EM ACO INOX POLIDO, COMPRIMENTO 70 CM, FIXADA NA PAREDE -
FORNECIMENTO E INSTALAÇÃO. </t>
  </si>
  <si>
    <t>BARRA DE APOIO RETA, EM ACO INOX POLIDO, COMPRIMENTO 40CM, FIXADA NA PAREDE -
FORNECIMENTO E INSTALAÇÃO</t>
  </si>
  <si>
    <t xml:space="preserve">BARRA DE APOIO LATERAL ARTICULADA, COM TRAVA, EM ACO INOX POLIDO, FIXADA NA PAREDE -
FORNECIMENTO E INSTALAÇÃO. </t>
  </si>
  <si>
    <t>BANCO ARTICULADO, EM ACO INOX, PARA PCD, FIXADO NA PAREDE - FORNECIMENTO E INSTALAÇÃO.</t>
  </si>
  <si>
    <t xml:space="preserve">TUBO DE AÇO GALVANIZADO COM COSTURA, CLASSE MÉDIA, CONEXÃO ROSǪUEADA, DN 20 (3/4"), INSTALADO EM RAMAIS E SUB-RAMAIS DE GÁS - FORNECIMENTO E INSTALAÇÃO. </t>
  </si>
  <si>
    <t xml:space="preserve">CURVA 90 GRAUS, EM AÇO, CONEXÃO SOLDADA, DN 20 (3/4"), INSTALADO EM RAMAIS E SUB-RAMAIS DE GÁS - FORNECIMENTO E INSTALAÇÃO. </t>
  </si>
  <si>
    <t xml:space="preserve">TÊ, EM FERRO GALVANIZADO, CONEXÃO ROSǪUEADA, DN 20 (3/4"), INSTALADO EM RAMAIS E SUB- RAMAIS DE GÁS - FORNECIMENTO E INSTALAÇÃO. </t>
  </si>
  <si>
    <t xml:space="preserve">CURVA EM COBRE, DN 15 MM, 45 GRAUS, SEM ANEL DE SOLDA, BOLSA X BOLSA, INSTALADO EM RAMAL DE DISTRIBUIÇÃO DE HIDRÁULICA PREDIAL - FORNECIMENTO E INSTALAÇÃO. </t>
  </si>
  <si>
    <t xml:space="preserve">REGISTRO OU REGULADOR DE GÁS DE COZINHA - FORNECIMENTO E INSTALAÇÃO. </t>
  </si>
  <si>
    <t xml:space="preserve">VÁLVULA DE ESFERA BRUTA, BRONZE, ROSCÁVEL, 3/4'' - FORNECIMENTO E INSTALAÇÃO. </t>
  </si>
  <si>
    <t xml:space="preserve">EXTINTOR DE INCÊNDIO PORTÁTIL COM CARGA DE PǪS DE 6 KG, CLASSE BC - FORNECIMENTO E INSTALAÇÃO. </t>
  </si>
  <si>
    <t xml:space="preserve">EXTINTOR DE INCÊNDIO PORTÁTIL COM CARGA DE CO2 DE 6 KG, CLASSE BC - FORNECIMENTO E INSTALAÇÃO. </t>
  </si>
  <si>
    <t xml:space="preserve">COTOVELO 90 GRAUS, EM FERRO GALVANIZADO, CONEXÃO ROSǪUEADA, DN 65 MM (2 1/2"), INSTALADO EM RESERVAÇÃO PREDIAL DE ÁGUA - FORNECIMENTO E INSTALAÇÃO. </t>
  </si>
  <si>
    <t>CURVA 90 GRAUS, EM AÇO, CONEXÃO SOLDADA, DN 65 (2 1/2"), INSTALADO EM REDE DE ALIMENTAÇÃO PARA HIDRANTE - FORNECIMENTO E INSTALAÇÃO.</t>
  </si>
  <si>
    <t xml:space="preserve">NIPLE, EM FERRO GALVANIZADO, DN 65 (2 1/2"), CONEXÃO ROSǪUEADA, INSTALADO EM REDE DE ALIMENTAÇÃO PARA HIDRANTE - FORNECIMENTO E INSTALAÇÃO. </t>
  </si>
  <si>
    <t xml:space="preserve">TUBO DE AÇO GALVANIZADO COM COSTURA, CLASSE MÉDIA, DN 65 (2 1/2"), CONEXÃO ROSǪUEADA, INSTALADO EM REDE DE ALIMENTAÇÃO PARA HIDRANTE - FORNECIMENTO E INSTALAÇÃO. </t>
  </si>
  <si>
    <t xml:space="preserve">TÊ, EM FERRO GALVANIZADO, CONEXÃO ROSǪUEADA, DN 65 (2 1/2"), INSTALADO EM REDE DE ALIMENTAÇÃO PARA HIDRANTE - FORNECIMENTO E INSTALAÇÃO. </t>
  </si>
  <si>
    <t>UNIÃO, EM FERRO GALVANIZADO, DN 65 (2 1/2"), CONEXÃO ROSǪUEADA, INSTALADO EM REDE DE ALIMENTAÇÃO PARA HIDRANTE - FORNECIMENTO E INSTALAÇÃO.</t>
  </si>
  <si>
    <t xml:space="preserve">ADAPTADOR COM FLANGES LIVRES, PVC, SOLDÁVEL LONGO, DN 75 MM X 2 1/2 , INSTALADO EM RESERVAÇÃO DE ÁGUA DE EDIFICAÇÃO ǪUE POSSUA RESERVATÓRIO DE FIBRA/FIBROCIMENTO FORNECIMENTO E INSTALAÇÃO. </t>
  </si>
  <si>
    <t xml:space="preserve">VÁLVULA DE RETENÇÃO HORIZONTAL, DE BRONZE, ROSCÁVEL, 2 1/2" - FORNECIMENTO E INSTALAÇÃO. </t>
  </si>
  <si>
    <t xml:space="preserve">CABO DE COBRE FLEXÍVEL ISOLADO, 1,5 MM², ANTI-CHAMA 450/750 V, PARA CIRCUITOS TERMINAIS -
FORNECIMENTO E INSTALAÇÃO. </t>
  </si>
  <si>
    <t xml:space="preserve">CAIXA RETANGULAR 4" X 2" MÉDIA (1,30 M DO PISO), PVC, INSTALADA EM PAREDE - FORNECIMENTO E
INSTALAÇÃO. </t>
  </si>
  <si>
    <t xml:space="preserve">CAIXA RETANGULAR 4" X 4" MÉDIA (1,30 M DO PISO), PVC, INSTALADA EM PAREDE - FORNECIMENTO E INSTALAÇÃO. </t>
  </si>
  <si>
    <t xml:space="preserve">MANÔMETRO 0 A 200 PSI (0 A 14 KGF/CM2), D = 50MM - FORNECIMENTO E INSTALAÇÃO. </t>
  </si>
  <si>
    <t>CABO DE COBRE FLEXÍVEL ISOLADO, 2,5 MM², ANTI-CHAMA 450/750 V, PARA CIRCUITOS TERMINAIS - FORNECIMENTO E INSTALAÇÃO.</t>
  </si>
  <si>
    <t xml:space="preserve">ABRIGO PARA HIDRANTE, 90X60X17CM, COM REGISTRO GLOBO ANGULAR 45 GRAUS 2 1/2", ADAPTADOR STORZ 2 1/2", MANGUEIRA DE INCÊNDIO 20M, REDUÇÃO 2 1/2" X 1 1/2" E ESGUICHO EM LATÃO 1 1/2" - FORNECIMENTO E INSTALAÇÃO. </t>
  </si>
  <si>
    <t>TAMPA PARA CAIXA TIPO R1, EM FERRO FUNDIDO, DIMENSÕES INTERNAS: 0,40 X 0,60 M - FORNECIMENTO E INSTALAÇÃO.</t>
  </si>
  <si>
    <t xml:space="preserve">HIDRANTE SUBTERRÂNEO PREDIAL (COM CURVA LONGA E CAIXA), DN 75 MM - FORNECIMENTO E INSTALAÇÃO. </t>
  </si>
  <si>
    <t xml:space="preserve">LUMINÁRIA DE EMERGÊNCIA, COM 30 LÂMPADAS LED DE 2 W, SEM REATOR - FORNECIMENTO E
INSTALAÇÃO. </t>
  </si>
  <si>
    <t xml:space="preserve">PINTURA DE SINALIZAÇÃO VERTICAL DE SEGURANÇA, FAIXAS AMARELA E PRETA, APLICAÇÃO MANUAL, 2 DEMÃOS. </t>
  </si>
  <si>
    <t xml:space="preserve">ǪUADRO DE DISTRIBUIÇÃO DE ENERGIA EM CHAPA DE AÇO GALVANIZADO, DE EMBUTIR, COM
BARRAMENTO TRIFÁSICO, PARA 18 DISJUNTORES DIN 100A - FORNECIMENTO E INSTALAÇÃO. </t>
  </si>
  <si>
    <t>ǪUADRO DE DISTRIBUIÇÃO DE ENERGIA EM CHAPA DE AÇO GALVANIZADO, DE EMBUTIR, COM
BARRAMENTO TRIFÁSICO, PARA 24 DISJUNTORES DIN 100A - FORNECIMENTO E INSTALAÇÃO.</t>
  </si>
  <si>
    <t>ǪUADRO DE MEDIÇÃO GERAL DE ENERGIA PARA 1 MEDIDOR DE SOBREPOR - FORNECIMENTO E INSTALAÇÃO.</t>
  </si>
  <si>
    <t xml:space="preserve">ǪUADRO DE DISTRIBUIÇÃO DE ENERGIA EM CHAPA DE AÇO GALVANIZADO, DE EMBUTIR, COM BARRAMENTO TRIFÁSICO, PARA 40 DISJUNTORES DIN 100A - FORNECIMENTO E INSTALAÇÃO. </t>
  </si>
  <si>
    <t xml:space="preserve">ǪUADRO DE DISTRIBUIÇÃO DE ENERGIA EM CHAPA DE AÇO GALVANIZADO, DE SOBREPOR, COM
BARRAMENTO TRIFÁSICO, PARA 18 DISJUNTORES DIN 100A - FORNECIMENTO E INSTALAÇÃO. </t>
  </si>
  <si>
    <t xml:space="preserve">DISJUNTOR MONOPOLAR TIPO DIN, CORRENTE NOMINAL DE 10A - FORNECIMENTO E INSTALAÇÃO. </t>
  </si>
  <si>
    <t xml:space="preserve">DISJUNTOR MONOPOLAR TIPO DIN, CORRENTE NOMINAL DE 16A - FORNECIMENTO E INSTALAÇÃO.
</t>
  </si>
  <si>
    <t xml:space="preserve">DISJUNTOR MONOPOLAR TIPO DIN, CORRENTE NOMINAL DE 20A - FORNECIMENTO E INSTALAÇÃO.
</t>
  </si>
  <si>
    <t xml:space="preserve">DISJUNTOR MONOPOLAR TIPO DIN, CORRENTE NOMINAL DE 25A - FORNECIMENTO E INSTALAÇÃO.
</t>
  </si>
  <si>
    <t xml:space="preserve">DISJUNTOR MONOPOLAR TIPO DIN, CORRENTE NOMINAL DE 40A - FORNECIMENTO E INSTALAÇÃO.
</t>
  </si>
  <si>
    <t xml:space="preserve">DISJUNTOR TRIPOLAR TIPO DIN, CORRENTE NOMINAL DE 10A - FORNECIMENTO E INSTALAÇÃO.
</t>
  </si>
  <si>
    <t xml:space="preserve">DISJUNTOR TRIPOLAR TIPO DIN, CORRENTE NOMINAL DE 16A - FORNECIMENTO E INSTALAÇÃO.
</t>
  </si>
  <si>
    <t xml:space="preserve">DISJUNTOR TRIPOLAR TIPO DIN, CORRENTE NOMINAL DE 40A - FORNECIMENTO E INSTALAÇÃO. </t>
  </si>
  <si>
    <t xml:space="preserve">DISJUNTOR TRIPOLAR TIPO NEMA, CORRENTE NOMINAL DE 60 ATÉ 100A - FORNECIMENTO E INSTALAÇÃO. </t>
  </si>
  <si>
    <t>DISJUNTOR TERMOMAGNÉTICO TRIPOLAR , CORRENTE NOMINAL DE 200A - FORNECIMENTO E
INSTALAÇÃO.</t>
  </si>
  <si>
    <t xml:space="preserve">DISJUNTOR TRIPOLAR TIPO NEMA, CORRENTE NOMINAL DE 10 ATÉ 50A - FORNECIMENTO E
INSTALAÇÃO. </t>
  </si>
  <si>
    <t xml:space="preserve">DISJUNTOR TERMOMAGNÉTICO TRIPOLAR , CORRENTE NOMINAL DE 400A - FORNECIMENTO E INSTALAÇÃO. </t>
  </si>
  <si>
    <t xml:space="preserve">ELETRODUTO FLEXÍVEL CORRUGADO, PVC, DN 25 MM (3/4"), PARA CIRCUITOS TERMINAIS, INSTALADO EM FORRO - FORNECIMENTO E INSTALAÇÃO. </t>
  </si>
  <si>
    <t xml:space="preserve">ELETRODUTO FLEXÍVEL CORRUGADO, PVC, DN 32 MM (1"), PARA CIRCUITOS TERMINAIS, INSTALADO EM FORRO - FORNECIMENTO E INSTALAÇÃO. </t>
  </si>
  <si>
    <t>ELETRODUTO FLEXÍVEL CORRUGADO, PEAD, DN 40 MM (1 1/4"), PARA CIRCUITOS TERMINAIS, INSTALADO EM PAREDE - FORNECIMENTO E INSTALAÇÃO.</t>
  </si>
  <si>
    <t xml:space="preserve">ELETRODUTO RÍGIDO ROSCÁVEL, PVC, DN 20 MM (1/2"), PARA CIRCUITOS TERMINAIS, INSTALADO EM LAJE - FORNECIMENTO E INSTALAÇÃO. </t>
  </si>
  <si>
    <t>ELETRODUTO EM ACO ZINCADO OU GALVANIZADO DN=1 1/2", APARENTE - FORNECIMENTO E
INSTALAÇÃO</t>
  </si>
  <si>
    <t xml:space="preserve">CAIXA ENTERRADA ELÉTRICA RETANGULAR, EM ALVENARIA COM TIJOLOS CERÂMICOS MACIÇOS, FUNDO COM BRITA, DIMENSÕES INTERNAS: 0,3X0,3X0,3 M. </t>
  </si>
  <si>
    <t xml:space="preserve">CAIXA ENTERRADA ELÉTRICA RETANGULAR, EM ALVENARIA COM TIJOLOS CERÂMICOS MACIÇOS, FUNDO COM BRITA, DIMENSÕES INTERNAS: 0,4X0,4X0,4 M. </t>
  </si>
  <si>
    <t>CAIXA OCTOGONAL 3" X 3", PVC, INSTALADA EM LAJE - FORNECIMENTO E INSTALAÇÃO.</t>
  </si>
  <si>
    <t xml:space="preserve">CONDULETE DE ALUMÍNIO, TIPO T, PARA ELETRODUTO DE AÇO GALVANIZADO DN 20 MM (3/4''), APARENTE - FORNECIMENTO E INSTALAÇÃO. </t>
  </si>
  <si>
    <t xml:space="preserve">CONDULETE DE ALUMÍNIO, TIPO LR, PARA ELETRODUTO DE AÇO GALVANIZADO DN 20 MM (3/4''), APARENTE - FORNECIMENTO E INSTALAÇÃO. </t>
  </si>
  <si>
    <t xml:space="preserve">LUVA, EM FERRO GALVANIZADO, CONEXÃO ROSǪUEADA, DN 25 (1"), INSTALADO EM REDE DE ALIMENTAÇÃO PARA SPRINKLER - FORNECIMENTO E INSTALAÇÃO. </t>
  </si>
  <si>
    <t xml:space="preserve">LUVA, EM FERRO GALVANIZADO, CONEXÃO ROSǪUEADA, DN 40 (1 1/2"), INSTALADO EM REDE DE ALIMENTAÇÃO PARA SPRINKLER - FORNECIMENTO E INSTALAÇÃO. </t>
  </si>
  <si>
    <t xml:space="preserve">LUVA, EM FERRO GALVANIZADO, CONEXÃO ROSǪUEADA, DN 32 (1 1/4"), INSTALADO EM REDE DE ALIMENTAÇÃO PARA SPRINKLER - FORNECIMENTO E INSTALAÇÃO. </t>
  </si>
  <si>
    <t xml:space="preserve">LUVA, EM FERRO GALVANIZADO, CONEXÃO ROSǪUEADA, DN 15 (1/2"), INSTALADO EM RAMAIS E SUB- RAMAIS DE GÁS - FORNECIMENTO E INSTALAÇÃO. </t>
  </si>
  <si>
    <t xml:space="preserve">LUVA, EM FERRO GALVANIZADO, CONEXÃO ROSǪUEADA, DN 50 (2"), INSTALADO EM REDE DE ALIMENTAÇÃO PARA SPRINKLER - FORNECIMENTO E INSTALAÇÃO. </t>
  </si>
  <si>
    <t xml:space="preserve">LUVA, EM FERRO GALVANIZADO, 4", CONEXÃO ROSǪUEADA, INSTALADO EM PRUMADAS - FORNECIMENTO E INSTALAÇÃO. </t>
  </si>
  <si>
    <t xml:space="preserve">CABO DE COBRE FLEXÍVEL ISOLADO, 2,5 MM², ANTI-CHAMA 450/750 V, PARA CIRCUITOS TERMINAIS - FORNECIMENTO E INSTALAÇÃO. </t>
  </si>
  <si>
    <t xml:space="preserve">CABO DE COBRE FLEXÍVEL ISOLADO, 4 MM², ANTI-CHAMA 450/750 V, PARA CIRCUITOS TERMINAIS -
FORNECIMENTO E INSTALAÇÃO. </t>
  </si>
  <si>
    <t xml:space="preserve">CABO DE COBRE FLEXÍVEL ISOLADO, 6 MM², ANTI-CHAMA 450/750 V, PARA CIRCUITOS TERMINAIS -
FORNECIMENTO E INSTALAÇÃO. </t>
  </si>
  <si>
    <t xml:space="preserve">CABO DE COBRE FLEXÍVEL ISOLADO, 10 MM², ANTI-CHAMA 450/750 V, PARA CIRCUITOS TERMINAIS -
FORNECIMENTO E INSTALAÇÃO. </t>
  </si>
  <si>
    <t xml:space="preserve">CABO DE COBRE FLEXÍVEL ISOLADO, 4 MM², ANTI-CHAMA 0,6/1,0 KV, PARA CIRCUITOS TERMINAIS -
FORNECIMENTO E INSTALAÇÃO. </t>
  </si>
  <si>
    <t xml:space="preserve">CABO DE COBRE FLEXÍVEL ISOLADO, 6 MM², ANTI-CHAMA 0,6/1,0 KV, PARA CIRCUITOS TERMINAIS -
FORNECIMENTO E INSTALAÇÃO. </t>
  </si>
  <si>
    <t xml:space="preserve">CABO DE COBRE FLEXÍVEL ISOLADO, 10 MM², ANTI-CHAMA 0,6/1,0 KV, PARA DISTRIBUIÇÃO -
FORNECIMENTO E INSTALAÇÃO. </t>
  </si>
  <si>
    <t xml:space="preserve">CABO DE COBRE FLEXÍVEL ISOLADO, 16 MM², ANTI-CHAMA 0,6/1,0 KV, PARA DISTRIBUIÇÃO - FORNECIMENTO E INSTALAÇÃO. </t>
  </si>
  <si>
    <t xml:space="preserve">CABO DE COBRE FLEXÍVEL ISOLADO, 35 MM², ANTI-CHAMA 0,6/1,0 KV, PARA REDE ENTERRADA DE DISTRIBUIÇÃO DE ENERGIA ELÉTRICA - FORNECIMENTO E INSTALAÇÃO. </t>
  </si>
  <si>
    <t xml:space="preserve">CABO DE COBRE FLEXÍVEL ISOLADO, 70 MM², ANTI-CHAMA 0,6/1,0 KV, PARA REDE ENTERRADA DE DISTRIBUIÇÃO DE ENERGIA ELÉTRICA - FORNECIMENTO E INSTALAÇÃO. </t>
  </si>
  <si>
    <t xml:space="preserve">CABO DE COBRE FLEXÍVEL ISOLADO, 95 MM², ANTI-CHAMA 0,6/1,0 KV, PARA REDE ENTERRADA DE DISTRIBUIÇÃO DE ENERGIA ELÉTRICA - FORNECIMENTO E INSTALAÇÃO. </t>
  </si>
  <si>
    <t xml:space="preserve">CABO DE COBRE FLEXÍVEL ISOLADO, 150 MM², ANTI-CHAMA 0,6/1,0 KV, PARA REDE ENTERRADA DE DISTRIBUIÇÃO DE ENERGIA ELÉTRICA - FORNECIMENTO E INSTALAÇÃO. </t>
  </si>
  <si>
    <t xml:space="preserve">SUPORTE PARA 2 ELETRODUTOS, ESPAÇADO A CADA 80 CM, EM PERFILADO COM COMPRIMENTO DE 25 CM FIXADO EM LAJE, POR METRO DE ELETRODUTO FIXADO. </t>
  </si>
  <si>
    <t xml:space="preserve">TOMADA BAIXA DE EMBUTIR (1 MÓDULO), 2P+T 10 A, INCLUINDO SUPORTE E PLACA - FORNECIMENTO E INSTALAÇÃO. </t>
  </si>
  <si>
    <t>TOMADA BAIXA DE EMBUTIR (1 MÓDULO), 2P+T 20 A, INCLUINDO SUPORTE E PLACA - FORNECIMENTO E
INSTALAÇÃO.</t>
  </si>
  <si>
    <t xml:space="preserve">INTERRUPTOR PARALELO (1 MÓDULO), 10A/250V, INCLUINDO SUPORTE E PLACA - FORNECIMENTO E
INSTALAÇÃO. </t>
  </si>
  <si>
    <t xml:space="preserve">INTERRUPTOR PARALELO (1 MÓDULO) COM 1 TOMADA DE EMBUTIR 2P+T 10 A, INCLUINDO SUPORTE E
PLACA - FORNECIMENTO E INSTALAÇÃO. </t>
  </si>
  <si>
    <t xml:space="preserve">INTERRUPTOR SIMPLES (1 MÓDULO), 10A/250V, INCLUINDO SUPORTE E PLACA - FORNECIMENTO E
INSTALAÇÃO. </t>
  </si>
  <si>
    <t>INTERRUPTOR SIMPLES (2 MÓDULOS), 10A/250V, INCLUINDO SUPORTE E PLACA - FORNECIMENTO E
INSTALAÇÃO.</t>
  </si>
  <si>
    <t xml:space="preserve">INTERRUPTOR SIMPLES (3 MÓDULOS), 10A/250V, INCLUINDO SUPORTE E PLACA - FORNECIMENTO E
INSTALAÇÃO. </t>
  </si>
  <si>
    <t xml:space="preserve">INTERRUPTOR PARALELO (3 MÓDULOS), 10A/250V, INCLUINDO SUPORTE E PLACA - FORNECIMENTO E INSTALAÇÃO. </t>
  </si>
  <si>
    <t xml:space="preserve">LUMINÁRIA ARANDELA TIPO TARTARUGA, DE SOBREPOR, COM 1 LÂMPADA LED DE 6 W, SEM REATOR - FORNECIMENTO E INSTALAÇÃO. </t>
  </si>
  <si>
    <t xml:space="preserve">INTERRUPTOR PARALELO (2 MÓDULOS), 10A/250V, SEM SUPORTE E SEM PLACA - FORNECIMENTO E INSTALAÇÃO. </t>
  </si>
  <si>
    <t xml:space="preserve">LÂMPADA TUBULAR LED DE 18/20 W, COM SOǪUETE, BASE G13 - FORNECIMENTO E INSTALAÇÃO. </t>
  </si>
  <si>
    <t xml:space="preserve">TUBO EM COBRE FLEXÍVEL, DN 3/8", COM ISOLAMENTO, INSTALADO EM RAMAL DE ALIMENTAÇÃO DE AR CONDICIONADO COM CONDENSADORA INDIVIDUAL - FORNECIMENTO E INSTALAÇÃO. </t>
  </si>
  <si>
    <t xml:space="preserve">TUBO EM COBRE FLEXÍVEL, DN 1/4", COM ISOLAMENTO, INSTALADO EM RAMAL DE ALIMENTAÇÃO DE AR CONDICIONADO COM CONDENSADORA INDIVIDUAL  FORNECIMENTO E INSTALAÇÃO. </t>
  </si>
  <si>
    <t xml:space="preserve">TUBO EM COBRE FLEXÍVEL, DN 5/8", COM ISOLAMENTO, INSTALADO EM RAMAL DE ALIMENTAÇÃO DE AR CONDICIONADO COM CONDENSADORA INDIVIDUAL - FORNECIMENTO E INSTALAÇÃO. </t>
  </si>
  <si>
    <t xml:space="preserve">TUBO EM COBRE FLEXÍVEL, DN 1/2", COM ISOLAMENTO, INSTALADO EM RAMAL DE ALIMENTAÇÃO DE AR CONDICIONADO COM CONDENSADORA CENTRAL - FORNECIMENTO E INSTALAÇÃO. </t>
  </si>
  <si>
    <t xml:space="preserve">VIGA METÁLICA EM PERFIL LAMINADO OU SOLDADO EM AÇO ESTRUTURAL, COM CONEXÕES PARAFUSADAS, INCLUSOS MÃO DE OBRA, TRANSPORTE E IÇAMENTO UTILIZANDO GUINDASTE - FORNECIMENTO E INSTALAÇÃO. </t>
  </si>
  <si>
    <t>TUBO, PVC, SOLDÁVEL, DE 25MM, INSTALADO EM DRENO DE AR-CONDICIONADO - FORNECIMENTO E INSTALAÇÃO.</t>
  </si>
  <si>
    <t xml:space="preserve">JOELHO 90 GRAUS, PVC, SOLDÁVEL, DN 25MM, INSTALADO EM DRENO DE AR-CONDICIONADO - FORNECIMENTO E INSTALAÇÃO. </t>
  </si>
  <si>
    <t xml:space="preserve">TUBO, PVC, SOLDÁVEL, DE 40MM, INSTALADO EM PRUMADA DE ÁGUA - FORNECIMENTO E
INSTALAÇÃO. </t>
  </si>
  <si>
    <t xml:space="preserve">JOELHO 45 GRAUS, PVC, SOLDÁVEL, DN 40MM, INSTALADO EM PRUMADA DE ÁGUA - FORNECIMENTO E
INSTALAÇÃO. </t>
  </si>
  <si>
    <t xml:space="preserve">JOELHO 90 GRAUS, PVC, SOLDÁVEL, DN 40MM, INSTALADO EM PRUMADA DE ÁGUA - FORNECIMENTO E
INSTALAÇÃO. </t>
  </si>
  <si>
    <t xml:space="preserve">TE, PVC, SOLDÁVEL, DN 40MM, INSTALADO EM PRUMADA DE ÁGUA - FORNECIMENTO E INSTALAÇÃO.
</t>
  </si>
  <si>
    <t xml:space="preserve">BUCHA DE REDUÇÃO, LONGA, PVC, SOLDÁVEL, DN 40 X 25 MM, INSTALADO EM PRUMADA DE ÁGUA -
FORNECIMENTO E INSTALAÇÃO. </t>
  </si>
  <si>
    <t xml:space="preserve">PATCH PANEL 24 PORTAS, CATEGORIA 5E - FORNECIMENTO E INSTALAÇÃO. </t>
  </si>
  <si>
    <t xml:space="preserve">RACK FECHADO PARA SERVIDOR - FORNECIMENTO E INSTALAÇÃO. </t>
  </si>
  <si>
    <t xml:space="preserve">CABO ELETRÔNICO CATEGORIA 6, INSTALADO EM EDIFICAÇÃO INSTITUCIONAL - FORNECIMENTO E INSTALAÇÃO. </t>
  </si>
  <si>
    <t xml:space="preserve">TOMADA DE REDE RJ45 - FORNECIMENTO E INSTALAÇÃO. </t>
  </si>
  <si>
    <t xml:space="preserve">LUVA PARA ELETRODUTO, PVC, ROSCÁVEL, DN 25 MM (3/4"), PARA CIRCUITOS TERMINAIS, INSTALADA EM FORRO - FORNECIMENTO E INSTALAÇÃO. </t>
  </si>
  <si>
    <t xml:space="preserve">CAIXA RETANGULAR 4" X 2" MÉDIA (1,30 M DO PISO), PVC, INSTALADA EM PAREDE - FORNECIMENTO E INSTALAÇÃO. </t>
  </si>
  <si>
    <t xml:space="preserve">LUVA, EM FERRO GALVANIZADO, DN 25 (1"), CONEXÃO ROSǪUEADA, INSTALADO EM REDE DE ALIMENTAÇÃO PARA HIDRANTE - FORNECIMENTO E INSTALAÇÃO. </t>
  </si>
  <si>
    <t xml:space="preserve">LUVA, EM FERRO GALVANIZADO, CONEXÃO ROSǪUEADA, DN 25 (1"), INSTALADO EM RAMAIS E SUB- RAMAIS DE GÁS - FORNECIMENTO E INSTALAÇÃO. </t>
  </si>
  <si>
    <t xml:space="preserve">LUVA, EM FERRO GALVANIZADO, CONEXÃO ROSǪUEADA, DN 65 (2 1/2"), INSTALADO EM REDE DE ALIMENTAÇÃO PARA SPRINKLER - FORNECIMENTO E INSTALAÇÃO. </t>
  </si>
  <si>
    <t xml:space="preserve">SUPORTE PARAFUSADO COM PLACA DE ENCAIXE 4" X 2" ALTO (2,00 M DO PISO) PARA PONTO ELÉTRICO - FORNECIMENTO E INSTALAÇÃO. </t>
  </si>
  <si>
    <t xml:space="preserve">CAIXA ENTERRADA PARA INSTALAÇÕES TELEFÔNICAS TIPO R1, EM ALVENARIA COM BLOCOS DE CONCRETO, DIMENSÕES INTERNAS: 0,35X0,60X0,60 M, EXCLUINDO TAMPÃO. </t>
  </si>
  <si>
    <t xml:space="preserve">CAIXA DE PASSAGEM PARA TELEFONE 80X80X15CM (SOBREPOR) FORNECIMENTO E INSTALACAO. </t>
  </si>
  <si>
    <t xml:space="preserve">CAIXA DE PASSAGEM PARA TELEFONE 15X15X10CM (SOBREPOR), FORNECIMENTO E INSTALACAO. </t>
  </si>
  <si>
    <t>ELETRODUTO FLEXÍVEL CORRUGADO, PVC, DN 25 MM (3/4"), PARA CIRCUITOS TERMINAIS, INSTALADO EM FORRO - FORNECIMENTO E INSTALAÇÃO.</t>
  </si>
  <si>
    <t xml:space="preserve">CAPTOR TIPO FRANKLIN PARA SPDA - FORNECIMENTO E INSTALAÇÃO. </t>
  </si>
  <si>
    <t xml:space="preserve">CONECTOR SPLIT-BOLT, PARA SPDA, PARA CABOS ATÉ 50 MM2 - FORNECIMENTO E INSTALAÇÃO. </t>
  </si>
  <si>
    <t xml:space="preserve">ABRAÇADEIRA DE FIXAÇÃO DE BRAÇOS DE LUMINÁRIAS DE 2" - FORNECIMENTO E INSTALAÇÃO. </t>
  </si>
  <si>
    <t xml:space="preserve">ESCAVAÇÃO MANUAL DE VALA. </t>
  </si>
  <si>
    <t xml:space="preserve">REATERRO MANUAL DE VALAS, COM COMPACTADOR DE SOLOS DE PERCUSSÃO. </t>
  </si>
  <si>
    <t xml:space="preserve">HASTE DE ATERRAMENTO, DIÂMETRO 5/8", COM 3 METROS - FORNECIMENTO E INSTALAÇÃO. </t>
  </si>
  <si>
    <t xml:space="preserve">CORDOALHA DE COBRE NU 35 MM², NÃO ENTERRADA, COM ISOLADOR - FORNECIMENTO E INSTALAÇÃO. </t>
  </si>
  <si>
    <t xml:space="preserve">CORDOALHA DE COBRE NU 50 MM², ENTERRADA - FORNECIMENTO E INSTALAÇÃO. </t>
  </si>
  <si>
    <t xml:space="preserve">CAIXA DE INSPEÇÃO PARA ATERRAMENTO, CIRCULAR, EM POLIETILENO, DIÂMETRO INTERNO = 0,3 M. </t>
  </si>
  <si>
    <t xml:space="preserve">ARMAÇÃO UTILIZANDO AÇO CA-25 DE 10,0 MM - MONTAGEM. </t>
  </si>
  <si>
    <t xml:space="preserve">SUPORTE ISOLADOR PARA FIXAÇÃO DA CORDOALHA DE COBRE EM ALVENARIA OU CONCRETO - FORNECIMENTO E INSTALAÇÃO. </t>
  </si>
  <si>
    <t xml:space="preserve">SUPORTE MÃO FRANCESA EM AÇO, ABAS IGUAIS 30 CM, CAPACIDADE MINIMA 60 KG, BRANCO - FORNECIMENTO E INSTALAÇÃO. </t>
  </si>
  <si>
    <t xml:space="preserve">LIMPEZA DE PISO CERÂMICO OU PORCELANATO COM PANO ÚMIDO. </t>
  </si>
  <si>
    <t xml:space="preserve">REVESTIMENTO CERÂMICO PARA PAREDES INTERNAS COM PLACAS TIPO ESMALTADA DE DIMENSÕES 33X45 CM APLICADAS NA ALTURA INTEIRA DAS PAREDES. </t>
  </si>
  <si>
    <t xml:space="preserve">FORRO EM DRYWALL, PARA AMBIENTES COMERCIAIS, INCLUSIVE ESTRUTURA BIRECIONAL DE FIXAÇÃO. </t>
  </si>
  <si>
    <t>EMBOÇO OU MASSA ÚNICA EM ARGAMASSA TRAÇO 1:2:8, PREPARO MECÂNICO COM BETONEIRA 400 L, APLICADA MANUALMENTE EM PANOS CEGOS DE FACHADA (SEM PRESENÇA DE VÃOS), ESPESSURA DE 25 MM</t>
  </si>
  <si>
    <t xml:space="preserve">PISO CIMENTADO, TRAÇO 1:3 (CIMENTO E AREIA), ACABAMENTO RÚSTICO, ESPESSURA 3,0 CM, PREPARO MECÂNICO DA ARGAMASSA. </t>
  </si>
  <si>
    <t xml:space="preserve">SOLEIRA EM GRANITO, LARGURA 15 CM, ESPESSURA 2,0 CM. </t>
  </si>
  <si>
    <t>PISO CIMENTADO, TRAÇO 1:3 (CIMENTO E AREIA), ACABAMENTO LISO, ESPESSURA 3,0 CM, PREPARO MECÂNICO DA ARGAMASSA.</t>
  </si>
  <si>
    <t>EXECUÇÃO DE PASSEIO EM PISO INTERTRAVADO, COM BLOCO RETANGULAR COR NATURAL DE 20 X 10 CM, ESPESSURA 6 CM.</t>
  </si>
  <si>
    <t xml:space="preserve">EXECUÇÃO DE PAVIMENTO EM PISO INTERTRAVADO, COM BLOCO PISOGRAMA DE 35 X 15 CM, ESPESSURA 6 CM. </t>
  </si>
  <si>
    <t xml:space="preserve">PISO EM GRANILITE, MARMORITE OU GRANITINA EM AMBIENTES INTERNOS, COM ESPESSURA DE 8 MM, INCLUSO MISTURA EM BETONEIRA, COLOCAÇÃO DAS JUNTAS, APLICAÇÃO DO PISO, 4 POLIMENTOS COM POLITRIZ, ESTUCAMENTO, SELADOR E CERA. </t>
  </si>
  <si>
    <t xml:space="preserve">CONTRAPISO EM ARGAMASSA TRAÇO 1:4 (CIMENTO E AREIA), PREPARO MECÂNICO COM BETONEIRA
400 L, APLICADO EM ÁREAS MOLHADAS SOBRE IMPERMEABILIZAÇÃO, ACABAMENTO NÃO REFORÇADO, ESPESSURA 3CM. </t>
  </si>
  <si>
    <t xml:space="preserve">REVESTIMENTO CERÂMICO PARA PISO COM PLACAS TIPO ESMALTADA DE DIMENSÕES 45X45 CM APLICADA EM AMBIENTES DE ÁREA MAIOR ǪUE 10 M2. </t>
  </si>
  <si>
    <t xml:space="preserve">ALVENARIA DE VEDAÇÃO DE BLOCOS CERÂMICOS FURADOS NA VERTICAL DE 9X19X39 CM (ESPESSURA 9 CM) E ARGAMASSA DE ASSENTAMENTO COM PREPARO EM BETONEIRA. </t>
  </si>
  <si>
    <t xml:space="preserve">ALVENARIA DE VEDAÇÃO DE BLOCOS CERÂMICOS FURADOS NA VERTICAL DE 14X19X39 CM (ESPESSURA 14 CM) E ARGAMASSA DE ASSENTAMENTO COM PREPARO EM BETONEIRA. </t>
  </si>
  <si>
    <t xml:space="preserve">FIXAÇÃO (ENCUNHAMENTO) DE ALVENARIA DE VEDAÇÃO COM ARGAMASSA APLICADA COM COLHER. </t>
  </si>
  <si>
    <t>PAREDE COM SISTEMA EM CHAPAS DE GESSO PARA DRYWALL, USO INTERNO, COM UMA FACE SIMPLES E ESTRUTURA METÁLICA COM GUIAS SIMPLES, SEM VÃOS. A</t>
  </si>
  <si>
    <t xml:space="preserve">DIVISORIA SANITÁRIA, TIPO CABINE, EM GRANITO CINZA POLIDO, ESP = 3CM, ASSENTADO COM ARGAMASSA COLANTE AC III-E, EXCLUSIVE FERRAGENS. </t>
  </si>
  <si>
    <t xml:space="preserve">ALVENARIA DE VEDAÇÃO DE BLOCOS CERÂMICOS FURADOS NA VERTICAL DE 19X19X39 CM (ESPESSURA 19 CM) E ARGAMASSA DE ASSENTAMENTO COM PREPARO MANUAL. </t>
  </si>
  <si>
    <t>ALVENARIA DE VEDAÇÃO DE BLOCOS CERÂMICOS FURADOS NA VERTICAL DE 9X19X39 CM (ESPESSURA 9 CM) E ARGAMASSA DE ASSENTAMENTO COM PREPARO EM BETONEIRA.</t>
  </si>
  <si>
    <t xml:space="preserve">ALVENARIA DE VEDAÇÃO COM ELEMENTO VAZADO DE CONCRETO (COBOGÓ) DE 7X50X50CM E ARGAMASSA DE ASSENTAMENTO COM PREPARO EM BETONEIRA. </t>
  </si>
  <si>
    <r>
      <rPr>
        <b/>
        <sz val="10"/>
        <rFont val="Tw Cen MT"/>
        <family val="2"/>
      </rPr>
      <t xml:space="preserve">CNPJ: </t>
    </r>
    <r>
      <rPr>
        <sz val="10"/>
        <rFont val="Tw Cen MT"/>
        <family val="2"/>
      </rPr>
      <t>30.836.850/0001-95</t>
    </r>
  </si>
  <si>
    <r>
      <rPr>
        <b/>
        <sz val="10"/>
        <rFont val="Tw Cen MT"/>
        <family val="2"/>
      </rPr>
      <t>E-mail:</t>
    </r>
    <r>
      <rPr>
        <sz val="10"/>
        <rFont val="Tw Cen MT"/>
        <family val="2"/>
      </rPr>
      <t xml:space="preserve"> resengenhariaeconsultoria@outlook.com</t>
    </r>
  </si>
  <si>
    <t>ENCARGOS SOCIAIS</t>
  </si>
  <si>
    <r>
      <t xml:space="preserve">Descrição: </t>
    </r>
    <r>
      <rPr>
        <sz val="10"/>
        <color rgb="FF010000"/>
        <rFont val="Tw Cen MT"/>
        <family val="2"/>
      </rPr>
      <t>Encargos Complementares Inclusos Nos Serviços</t>
    </r>
  </si>
  <si>
    <t>COD</t>
  </si>
  <si>
    <t>DESCRIÇÃO</t>
  </si>
  <si>
    <t>HORA%</t>
  </si>
  <si>
    <t>MÊS%</t>
  </si>
  <si>
    <t>A</t>
  </si>
  <si>
    <t>GRUPO A</t>
  </si>
  <si>
    <t>A1</t>
  </si>
  <si>
    <t>INSS</t>
  </si>
  <si>
    <t>A2</t>
  </si>
  <si>
    <t>SESI</t>
  </si>
  <si>
    <t>A3</t>
  </si>
  <si>
    <t>SENAI</t>
  </si>
  <si>
    <t>A4</t>
  </si>
  <si>
    <t>INCRA</t>
  </si>
  <si>
    <t>A5</t>
  </si>
  <si>
    <t>SEBRAE</t>
  </si>
  <si>
    <t>A6</t>
  </si>
  <si>
    <t>Salário Educação</t>
  </si>
  <si>
    <t>A7</t>
  </si>
  <si>
    <t>Seguro Contra Acidentes de Trabalho</t>
  </si>
  <si>
    <t>A8</t>
  </si>
  <si>
    <t>FGTS</t>
  </si>
  <si>
    <t>A9</t>
  </si>
  <si>
    <t>SECONCI</t>
  </si>
  <si>
    <t>B</t>
  </si>
  <si>
    <t>GRUPO B</t>
  </si>
  <si>
    <t>B1</t>
  </si>
  <si>
    <t>Repouso Semanal Remunerado</t>
  </si>
  <si>
    <t>Não Incide</t>
  </si>
  <si>
    <t>B2</t>
  </si>
  <si>
    <t>Feriados</t>
  </si>
  <si>
    <t>B3</t>
  </si>
  <si>
    <t>Auxilio - Enfermidade</t>
  </si>
  <si>
    <t>B4</t>
  </si>
  <si>
    <t>13º Salário</t>
  </si>
  <si>
    <t>B5</t>
  </si>
  <si>
    <t>Licença Paternidade</t>
  </si>
  <si>
    <t>B6</t>
  </si>
  <si>
    <t>Faltas Justificadas</t>
  </si>
  <si>
    <t>B7</t>
  </si>
  <si>
    <t>Dias de Chuvas</t>
  </si>
  <si>
    <t>B8</t>
  </si>
  <si>
    <t>Auxilio Acidente de Trabalho</t>
  </si>
  <si>
    <t>B9</t>
  </si>
  <si>
    <t>Férias Gozadas</t>
  </si>
  <si>
    <t>B10</t>
  </si>
  <si>
    <t>Salário Maternidade</t>
  </si>
  <si>
    <t>C</t>
  </si>
  <si>
    <t>GRUPO C</t>
  </si>
  <si>
    <t>C1</t>
  </si>
  <si>
    <t>Aviso Prévio Indenizado</t>
  </si>
  <si>
    <t>C2</t>
  </si>
  <si>
    <t>Aviso Prévio Trabalhado</t>
  </si>
  <si>
    <t>C3</t>
  </si>
  <si>
    <t>Férias Indenizadas</t>
  </si>
  <si>
    <t>C4</t>
  </si>
  <si>
    <t>Depósitos Rescisão Sem Justa Causa</t>
  </si>
  <si>
    <t>C5</t>
  </si>
  <si>
    <t>Indenização Adicional</t>
  </si>
  <si>
    <t>D</t>
  </si>
  <si>
    <t>GRUPO D</t>
  </si>
  <si>
    <t>D1</t>
  </si>
  <si>
    <t>Reincidência de Grupo A sobre Grupo B</t>
  </si>
  <si>
    <t>D2</t>
  </si>
  <si>
    <t>Reincidência de Grupo A sobre Aviso Prévio Trabalhado e Reincidência do FGTS sobre Aviso Prévio Indenizado</t>
  </si>
  <si>
    <t xml:space="preserve">Horista = </t>
  </si>
  <si>
    <t>%</t>
  </si>
  <si>
    <t xml:space="preserve">Mensalista = </t>
  </si>
  <si>
    <t>A + B + C + D</t>
  </si>
  <si>
    <r>
      <t xml:space="preserve">OBRA:  </t>
    </r>
    <r>
      <rPr>
        <sz val="10"/>
        <color rgb="FF010000"/>
        <rFont val="Tw Cen MT"/>
        <family val="2"/>
      </rPr>
      <t>CONTRATAÇÃO DE EMPRESA ESPECIALIZADA PARA EXECUÇÃO DE ESCOLA COM 13 SALAS – TÉRREO, NO MUNICÍPIO DE MOGEIRO –PB, CONFORME TERMO DE COMPROMISSO Nº 960784/2024/FNDE/CAIXA – OPERAÇÃO Nº 1094601–47 – PROGRAMA: EDUCAÇÃO BÁSICA DEMOCRÁTICA, COM QUALIDADE E EQUIDADE.</t>
    </r>
  </si>
  <si>
    <r>
      <t xml:space="preserve">LOCAL: </t>
    </r>
    <r>
      <rPr>
        <sz val="10"/>
        <color rgb="FF010000"/>
        <rFont val="Tw Cen MT"/>
        <family val="2"/>
      </rPr>
      <t>MUNICIPIO DE MOGEIRO/PB</t>
    </r>
  </si>
  <si>
    <r>
      <t xml:space="preserve">BDI: </t>
    </r>
    <r>
      <rPr>
        <sz val="10"/>
        <color rgb="FF010000"/>
        <rFont val="Tw Cen MT"/>
        <family val="2"/>
      </rPr>
      <t>22,47%</t>
    </r>
  </si>
  <si>
    <t>Encargos Sociais Encargos sociais SEM desoneração: Horista: 113,60% Mensalista: 69,85%</t>
  </si>
  <si>
    <r>
      <t xml:space="preserve">LOCAL: </t>
    </r>
    <r>
      <rPr>
        <sz val="11"/>
        <rFont val="Tw Cen MT"/>
        <family val="2"/>
      </rPr>
      <t>MUNICIPIO DE MOGEIRO/PB</t>
    </r>
  </si>
  <si>
    <r>
      <rPr>
        <b/>
        <sz val="11"/>
        <color indexed="8"/>
        <rFont val="Tw Cen MT"/>
        <family val="2"/>
      </rPr>
      <t xml:space="preserve">BDI: </t>
    </r>
    <r>
      <rPr>
        <sz val="11"/>
        <color rgb="FF000000"/>
        <rFont val="Tw Cen MT"/>
        <family val="2"/>
      </rPr>
      <t>22,47%</t>
    </r>
  </si>
  <si>
    <t>CRONOGRAMA FISICO-FINANCEIRO</t>
  </si>
  <si>
    <r>
      <rPr>
        <sz val="10"/>
        <rFont val="Tw Cen MT"/>
        <family val="2"/>
      </rPr>
      <t>ITEM</t>
    </r>
  </si>
  <si>
    <r>
      <rPr>
        <sz val="10"/>
        <rFont val="Tw Cen MT"/>
        <family val="2"/>
      </rPr>
      <t>DESCRIÇÃO</t>
    </r>
  </si>
  <si>
    <r>
      <rPr>
        <sz val="10"/>
        <rFont val="Tw Cen MT"/>
        <family val="2"/>
      </rPr>
      <t>VALOR (R$)</t>
    </r>
  </si>
  <si>
    <t>PARCELA 01</t>
  </si>
  <si>
    <t>PARCELA 02</t>
  </si>
  <si>
    <t>PARCELA 03</t>
  </si>
  <si>
    <t>PARCELA 04</t>
  </si>
  <si>
    <t>PARCELA 05</t>
  </si>
  <si>
    <t>PARCELA 06</t>
  </si>
  <si>
    <t>PARCELA 07</t>
  </si>
  <si>
    <t>PARCELA 08</t>
  </si>
  <si>
    <t>PARCELA 09</t>
  </si>
  <si>
    <t>PARCELA 10</t>
  </si>
  <si>
    <t>PARCELA 11</t>
  </si>
  <si>
    <t>PARCELA 12</t>
  </si>
  <si>
    <t>PARCELA 13</t>
  </si>
  <si>
    <t>PARCELA 14</t>
  </si>
  <si>
    <t>PARCELA 15</t>
  </si>
  <si>
    <t>PARCELA 16</t>
  </si>
  <si>
    <t>PARCELA 17</t>
  </si>
  <si>
    <t>PARCELA 18</t>
  </si>
  <si>
    <t>PARCELA 19</t>
  </si>
  <si>
    <t>PARCELA 20</t>
  </si>
  <si>
    <t>PARCELA 21</t>
  </si>
  <si>
    <t>PARCELA 22</t>
  </si>
  <si>
    <t>PARCELA 23</t>
  </si>
  <si>
    <t>PARCELA 24</t>
  </si>
  <si>
    <t>PARCELA 25</t>
  </si>
  <si>
    <t>PARCELA 26</t>
  </si>
  <si>
    <t>PARCELA 27</t>
  </si>
  <si>
    <t>PARCELA 28</t>
  </si>
  <si>
    <t xml:space="preserve"> 1 </t>
  </si>
  <si>
    <t xml:space="preserve"> 2 </t>
  </si>
  <si>
    <t xml:space="preserve"> 3</t>
  </si>
  <si>
    <t xml:space="preserve"> 4</t>
  </si>
  <si>
    <t xml:space="preserve"> 5</t>
  </si>
  <si>
    <t xml:space="preserve"> 6</t>
  </si>
  <si>
    <t xml:space="preserve"> 7</t>
  </si>
  <si>
    <t xml:space="preserve"> 8</t>
  </si>
  <si>
    <t xml:space="preserve"> 9</t>
  </si>
  <si>
    <t xml:space="preserve"> 10</t>
  </si>
  <si>
    <t xml:space="preserve"> 11</t>
  </si>
  <si>
    <t xml:space="preserve"> 12</t>
  </si>
  <si>
    <t xml:space="preserve"> 13</t>
  </si>
  <si>
    <t xml:space="preserve"> 14</t>
  </si>
  <si>
    <t xml:space="preserve"> 15</t>
  </si>
  <si>
    <t xml:space="preserve"> 16</t>
  </si>
  <si>
    <t xml:space="preserve"> 17</t>
  </si>
  <si>
    <t xml:space="preserve"> 18</t>
  </si>
  <si>
    <t xml:space="preserve"> 19</t>
  </si>
  <si>
    <t xml:space="preserve"> 20</t>
  </si>
  <si>
    <t>EDIFICAÇÃO</t>
  </si>
  <si>
    <t>RESERVATÓRIO</t>
  </si>
  <si>
    <t>ESTUTURA METÁLICA</t>
  </si>
  <si>
    <t>MURO</t>
  </si>
  <si>
    <t>CONCRETO ARMADO PARA FUNDAÇÕES - ESTACAS</t>
  </si>
  <si>
    <t>CONCRETO ARMADO PARA BLOCOS</t>
  </si>
  <si>
    <t>CONCRETO ARMADO PARA FUNDAÇÕES - BLOCOS - RESERVATÓRIO</t>
  </si>
  <si>
    <t>CONCRETO ARMADO PARA FUNDAÇÕES - BLOCOS - METÁLICA</t>
  </si>
  <si>
    <t>CONCRETO ARMADO PARA FUNDAÇÕES - VIGAS BALDRAMES</t>
  </si>
  <si>
    <t>CONCRETO ARMADO PARA FUNDAÇÕES - VIGAS BALDRAMES - MURO</t>
  </si>
  <si>
    <t>CONCRETO ARMADO PARA FUNDAÇÕES - VIGAS BALDRAMES - RESERVATÓRIO</t>
  </si>
  <si>
    <t>CONCRETO ARMADO - RADIER - RESERVATÓRIO</t>
  </si>
  <si>
    <t>CONCRETO ARMADO PARA FUNDAÇÕES - VIGAS BALDRAMES - METÁLICA</t>
  </si>
  <si>
    <t>4.1.1</t>
  </si>
  <si>
    <t>4.1.2</t>
  </si>
  <si>
    <t>4.1.3</t>
  </si>
  <si>
    <t>4.1.4</t>
  </si>
  <si>
    <t>4.2.1</t>
  </si>
  <si>
    <t>4.2.2</t>
  </si>
  <si>
    <t>4.2.3</t>
  </si>
  <si>
    <t>4.2.4</t>
  </si>
  <si>
    <t>4.2.5</t>
  </si>
  <si>
    <t>4.2.6</t>
  </si>
  <si>
    <t>4.2.7</t>
  </si>
  <si>
    <t>4.2.8</t>
  </si>
  <si>
    <t>4.2.9</t>
  </si>
  <si>
    <t>4.2.10</t>
  </si>
  <si>
    <t>4.3.1</t>
  </si>
  <si>
    <t>4.3.2</t>
  </si>
  <si>
    <t>4.3.3</t>
  </si>
  <si>
    <t>4.3.4</t>
  </si>
  <si>
    <t>4.3.5</t>
  </si>
  <si>
    <t>4.3.6</t>
  </si>
  <si>
    <t>4.3.7</t>
  </si>
  <si>
    <t>4.4.1</t>
  </si>
  <si>
    <t>4.4.2</t>
  </si>
  <si>
    <t>4.4.3</t>
  </si>
  <si>
    <t>4.4.4</t>
  </si>
  <si>
    <t>4.4.5</t>
  </si>
  <si>
    <t>4.5.1</t>
  </si>
  <si>
    <t>4.5.2</t>
  </si>
  <si>
    <t>4.5.3</t>
  </si>
  <si>
    <t>4.5.4</t>
  </si>
  <si>
    <t>4.5.5</t>
  </si>
  <si>
    <t>4.5.6</t>
  </si>
  <si>
    <t>4.6.1</t>
  </si>
  <si>
    <t>4.6.2</t>
  </si>
  <si>
    <t>4.6.3</t>
  </si>
  <si>
    <t>4.6.4</t>
  </si>
  <si>
    <t>4.6.5</t>
  </si>
  <si>
    <t>4.6.6</t>
  </si>
  <si>
    <t>4.6.7</t>
  </si>
  <si>
    <t>4.6.8</t>
  </si>
  <si>
    <t>4.6.9</t>
  </si>
  <si>
    <t>4.6.10</t>
  </si>
  <si>
    <t>4.7.1</t>
  </si>
  <si>
    <t>4.7.2</t>
  </si>
  <si>
    <t>4.7.3</t>
  </si>
  <si>
    <t>4.7.4</t>
  </si>
  <si>
    <t>4.7.5</t>
  </si>
  <si>
    <t>4.7.6</t>
  </si>
  <si>
    <t>4.8.1</t>
  </si>
  <si>
    <t>4.8.2</t>
  </si>
  <si>
    <t>4.8.3</t>
  </si>
  <si>
    <t>4.8.4</t>
  </si>
  <si>
    <t>4.8.5</t>
  </si>
  <si>
    <t>4.8.6</t>
  </si>
  <si>
    <t>4.8.7</t>
  </si>
  <si>
    <t>4.8.8</t>
  </si>
  <si>
    <t>4.9.1</t>
  </si>
  <si>
    <t>4.9.2</t>
  </si>
  <si>
    <t>4.9.3</t>
  </si>
  <si>
    <t>4.10.1</t>
  </si>
  <si>
    <t>4.10.2</t>
  </si>
  <si>
    <t>4.10.3</t>
  </si>
  <si>
    <t>4.10.4</t>
  </si>
  <si>
    <t>4.10.5</t>
  </si>
  <si>
    <t>3.1.1</t>
  </si>
  <si>
    <t>3.1.2</t>
  </si>
  <si>
    <t>3.1.3</t>
  </si>
  <si>
    <t>3.1.4</t>
  </si>
  <si>
    <t>3.1.5</t>
  </si>
  <si>
    <t>3.2.1</t>
  </si>
  <si>
    <t>3.2.2</t>
  </si>
  <si>
    <t>3.2.3</t>
  </si>
  <si>
    <t>3.2.4</t>
  </si>
  <si>
    <t>3.3.1</t>
  </si>
  <si>
    <t>3.3.2</t>
  </si>
  <si>
    <t>3.3.3</t>
  </si>
  <si>
    <t>3.4.1</t>
  </si>
  <si>
    <t>3.4.2</t>
  </si>
  <si>
    <t>3.4.3</t>
  </si>
  <si>
    <t>3.4.4</t>
  </si>
  <si>
    <t>3.4.5</t>
  </si>
  <si>
    <t>CONCRETO ARMADO - PILARES</t>
  </si>
  <si>
    <t>5.1.1</t>
  </si>
  <si>
    <t>5.1.2</t>
  </si>
  <si>
    <t>5.1.3</t>
  </si>
  <si>
    <t>5.1.4</t>
  </si>
  <si>
    <t>5.1.5</t>
  </si>
  <si>
    <t>5.1.6</t>
  </si>
  <si>
    <t>5.1.7</t>
  </si>
  <si>
    <t>5.1.8</t>
  </si>
  <si>
    <t>CONCRETO ARMADO - PILARES - MURO</t>
  </si>
  <si>
    <t>CONCRETO ARMADO - PILARES E VIGAS- RESERVATÓRIO</t>
  </si>
  <si>
    <t>5.3.1</t>
  </si>
  <si>
    <t>5.3.2</t>
  </si>
  <si>
    <t>5.3.3</t>
  </si>
  <si>
    <t>5.3.4</t>
  </si>
  <si>
    <t>5.2.1</t>
  </si>
  <si>
    <t>5.2.2</t>
  </si>
  <si>
    <t>5.2.3</t>
  </si>
  <si>
    <t>5.2.4</t>
  </si>
  <si>
    <t>CONCRETO ARMADO - VIGAS</t>
  </si>
  <si>
    <t>5.4.1</t>
  </si>
  <si>
    <t>5.4.2</t>
  </si>
  <si>
    <t>5.4.3</t>
  </si>
  <si>
    <t>5.4.4</t>
  </si>
  <si>
    <t>5.4.5</t>
  </si>
  <si>
    <t>5.4.6</t>
  </si>
  <si>
    <t>5.4.7</t>
  </si>
  <si>
    <t>5.4.8</t>
  </si>
  <si>
    <t>5.4.9</t>
  </si>
  <si>
    <t>5.4.10</t>
  </si>
  <si>
    <t>CONCRETO ARMADO - VIGAS - MURO</t>
  </si>
  <si>
    <t>5.5.1</t>
  </si>
  <si>
    <t>5.5.2</t>
  </si>
  <si>
    <t>5.5.3</t>
  </si>
  <si>
    <t>5.5.4</t>
  </si>
  <si>
    <t>5.5.5</t>
  </si>
  <si>
    <t>5.5.6</t>
  </si>
  <si>
    <t>CONCRETO ARMADO PARA VERGAS</t>
  </si>
  <si>
    <t>5.6.1</t>
  </si>
  <si>
    <t>CONCRETO ARMADO - PISO PARA QUADRA</t>
  </si>
  <si>
    <t>5.7.1</t>
  </si>
  <si>
    <t>5.7.2</t>
  </si>
  <si>
    <t>5.7.3</t>
  </si>
  <si>
    <t>5.7.4</t>
  </si>
  <si>
    <t>5.7.5</t>
  </si>
  <si>
    <t>CONCRETO ARMADO - LAJE</t>
  </si>
  <si>
    <t>5.8.1</t>
  </si>
  <si>
    <t>5.8.2</t>
  </si>
  <si>
    <t>5.8.3</t>
  </si>
  <si>
    <t>5.8.4</t>
  </si>
  <si>
    <t>CONCRETO ARMADO - LAJE - MURO</t>
  </si>
  <si>
    <t>5.9.1</t>
  </si>
  <si>
    <t>5.9.2</t>
  </si>
  <si>
    <t>5.9.3</t>
  </si>
  <si>
    <t>CONCRETO ARMADO - LAJE - RESERVATÓRIO</t>
  </si>
  <si>
    <t>5.10.1</t>
  </si>
  <si>
    <t>5.10.2</t>
  </si>
  <si>
    <t>5.10.3</t>
  </si>
  <si>
    <t>ESTRUTURA METÁLICA</t>
  </si>
  <si>
    <t>5.12.1</t>
  </si>
  <si>
    <t>5.12.2</t>
  </si>
  <si>
    <t>PISO DE CONCRETO</t>
  </si>
  <si>
    <t>PAVIMENTAÇÃO INTERNA - PISO DE CONCRETO 7 CM</t>
  </si>
  <si>
    <t>PAVIMENTAÇÃO EXTERNA - CALÇADA - PISO DE CONCRETO 7 CM</t>
  </si>
  <si>
    <t>5.12.1.1</t>
  </si>
  <si>
    <t>5.12.1.2</t>
  </si>
  <si>
    <t>5.12.1.3</t>
  </si>
  <si>
    <t>5.12.1.4</t>
  </si>
  <si>
    <t>5.12.2.1</t>
  </si>
  <si>
    <t>5.12.2.2</t>
  </si>
  <si>
    <t>5.12.2.3</t>
  </si>
  <si>
    <t>5.12.2.4</t>
  </si>
  <si>
    <t>ELEMENTOS VAZADOS</t>
  </si>
  <si>
    <t>6.1.1</t>
  </si>
  <si>
    <t>ALVENARIA DE VEDAÇÃO</t>
  </si>
  <si>
    <t>DIVISÓRIAS</t>
  </si>
  <si>
    <t>ALVENARIA DE VEDAÇÃO - MURO</t>
  </si>
  <si>
    <t>6.2.1</t>
  </si>
  <si>
    <t>6.2.2</t>
  </si>
  <si>
    <t>6.2.3</t>
  </si>
  <si>
    <t>6.2.4</t>
  </si>
  <si>
    <t>6.3.1</t>
  </si>
  <si>
    <t>6.3.2</t>
  </si>
  <si>
    <t>6.3.3</t>
  </si>
  <si>
    <t>6.3.4</t>
  </si>
  <si>
    <t>6.3.5</t>
  </si>
  <si>
    <t>6.4.1</t>
  </si>
  <si>
    <t>6.4.2</t>
  </si>
  <si>
    <t>6.4.3</t>
  </si>
  <si>
    <t>6.4.4</t>
  </si>
  <si>
    <t>PORTAS DE MADEIRA</t>
  </si>
  <si>
    <t>FERRAGENS E ACESSÓRIOS</t>
  </si>
  <si>
    <t>PORTAS EM ALUMÍNIO</t>
  </si>
  <si>
    <t>JANELAS DE ALUMÍNIO</t>
  </si>
  <si>
    <t>VIDROS</t>
  </si>
  <si>
    <t>ESQUADRIA - GERAL</t>
  </si>
  <si>
    <t>7.1.1</t>
  </si>
  <si>
    <t>7.1.2</t>
  </si>
  <si>
    <t>7.1.3</t>
  </si>
  <si>
    <t>7.1.4</t>
  </si>
  <si>
    <t>7.2.1</t>
  </si>
  <si>
    <t>7.2.2</t>
  </si>
  <si>
    <t>7.2.3</t>
  </si>
  <si>
    <t>7.3.1</t>
  </si>
  <si>
    <t>7.3.2</t>
  </si>
  <si>
    <t>7.3.3</t>
  </si>
  <si>
    <t>7.3.4</t>
  </si>
  <si>
    <t>7.3.5</t>
  </si>
  <si>
    <t>7.3.6</t>
  </si>
  <si>
    <t>7.3.7</t>
  </si>
  <si>
    <t>7.3.8</t>
  </si>
  <si>
    <t>7.3.9</t>
  </si>
  <si>
    <t>7.3.10</t>
  </si>
  <si>
    <t>7.3.11</t>
  </si>
  <si>
    <t>7.4.1</t>
  </si>
  <si>
    <t>7.4.2</t>
  </si>
  <si>
    <t>7.4.3</t>
  </si>
  <si>
    <t>7.4.4</t>
  </si>
  <si>
    <t>7.4.5</t>
  </si>
  <si>
    <t>7.4.6</t>
  </si>
  <si>
    <t>7.4.7</t>
  </si>
  <si>
    <t>7.4.8</t>
  </si>
  <si>
    <t>7.4.9</t>
  </si>
  <si>
    <t>7.4.10</t>
  </si>
  <si>
    <t>7.4.11</t>
  </si>
  <si>
    <t>7.4.12</t>
  </si>
  <si>
    <t>7.4.13</t>
  </si>
  <si>
    <t>7.4.14</t>
  </si>
  <si>
    <t>7.4.15</t>
  </si>
  <si>
    <t>7.4.16</t>
  </si>
  <si>
    <t>7.5.1</t>
  </si>
  <si>
    <t>7.6.1</t>
  </si>
  <si>
    <t>7.6.2</t>
  </si>
  <si>
    <t>7.6.3</t>
  </si>
  <si>
    <t>7.6.4</t>
  </si>
  <si>
    <t>7.6.5</t>
  </si>
  <si>
    <t>7.6.6</t>
  </si>
  <si>
    <t>7.6.7</t>
  </si>
  <si>
    <t>8.1.1</t>
  </si>
  <si>
    <t>8.1.2</t>
  </si>
  <si>
    <t>8.1.3</t>
  </si>
  <si>
    <t>8.1.4</t>
  </si>
  <si>
    <t>8.1.5</t>
  </si>
  <si>
    <t>8.1.6</t>
  </si>
  <si>
    <t>8.1.7</t>
  </si>
  <si>
    <t>8.1.8</t>
  </si>
  <si>
    <t>8.1.9</t>
  </si>
  <si>
    <t>8.1.10</t>
  </si>
  <si>
    <t>8.1.11</t>
  </si>
  <si>
    <t>8.1.12</t>
  </si>
  <si>
    <t>8.1.13</t>
  </si>
  <si>
    <t>8.2.1</t>
  </si>
  <si>
    <t>8.2.2</t>
  </si>
  <si>
    <t>8.2.3</t>
  </si>
  <si>
    <t>QUADRA</t>
  </si>
  <si>
    <t>10.1.1</t>
  </si>
  <si>
    <t>10.1.2</t>
  </si>
  <si>
    <t>10.1.3</t>
  </si>
  <si>
    <t>10.1.4</t>
  </si>
  <si>
    <t>10.1.5</t>
  </si>
  <si>
    <t>10.1.6</t>
  </si>
  <si>
    <t>10.1.7</t>
  </si>
  <si>
    <t>10.1.8</t>
  </si>
  <si>
    <t>10.1.9</t>
  </si>
  <si>
    <t>10.1.10</t>
  </si>
  <si>
    <t>10.1.11</t>
  </si>
  <si>
    <t>10.2.1</t>
  </si>
  <si>
    <t>10.2.2</t>
  </si>
  <si>
    <t>MURETA</t>
  </si>
  <si>
    <t>PAVIMENTAÇÃO INTERNA</t>
  </si>
  <si>
    <t>PAVIMENTAÇÃO EXTERNA</t>
  </si>
  <si>
    <t>11.1.1</t>
  </si>
  <si>
    <t>11.1.2</t>
  </si>
  <si>
    <t>11.1.3</t>
  </si>
  <si>
    <t>11.1.4</t>
  </si>
  <si>
    <t>11.1.5</t>
  </si>
  <si>
    <t>11.1.6</t>
  </si>
  <si>
    <t>11.1.7</t>
  </si>
  <si>
    <t>11.1.8</t>
  </si>
  <si>
    <t>11.2.1</t>
  </si>
  <si>
    <t>11.2.2</t>
  </si>
  <si>
    <t>11.2.3</t>
  </si>
  <si>
    <t>11.2.4</t>
  </si>
  <si>
    <t>11.2.5</t>
  </si>
  <si>
    <t>11.2.6</t>
  </si>
  <si>
    <t>11.2.7</t>
  </si>
  <si>
    <t>11.2.8</t>
  </si>
  <si>
    <t>11.2.9</t>
  </si>
  <si>
    <t>11.2.10</t>
  </si>
  <si>
    <t>12.1.1</t>
  </si>
  <si>
    <t>12.1.2</t>
  </si>
  <si>
    <t>12.1.3</t>
  </si>
  <si>
    <t>12.1.4</t>
  </si>
  <si>
    <t>12.1.5</t>
  </si>
  <si>
    <t>12.1.6</t>
  </si>
  <si>
    <t>12.1.7</t>
  </si>
  <si>
    <t>12.1.8</t>
  </si>
  <si>
    <t>12.1.9</t>
  </si>
  <si>
    <t>12.1.10</t>
  </si>
  <si>
    <t>12.1.11</t>
  </si>
  <si>
    <t>12.1.12</t>
  </si>
  <si>
    <t>12.1.13</t>
  </si>
  <si>
    <t>12.1.14</t>
  </si>
  <si>
    <t>12.1.15</t>
  </si>
  <si>
    <t>12.2.1</t>
  </si>
  <si>
    <t>12.2.2</t>
  </si>
  <si>
    <t>12.3.1</t>
  </si>
  <si>
    <t>12.3.2</t>
  </si>
  <si>
    <t>DIVERSOS</t>
  </si>
  <si>
    <t>12.3.1.1</t>
  </si>
  <si>
    <t>12.3.2.1</t>
  </si>
  <si>
    <t>TUBULAÇÕES E CONEXÕES DE PVC RÍGIDO</t>
  </si>
  <si>
    <t>13.1.1</t>
  </si>
  <si>
    <t>13.1.2</t>
  </si>
  <si>
    <t>13.1.3</t>
  </si>
  <si>
    <t>13.1.4</t>
  </si>
  <si>
    <t>13.1.5</t>
  </si>
  <si>
    <t>13.1.6</t>
  </si>
  <si>
    <t>13.1.7</t>
  </si>
  <si>
    <t>13.1.8</t>
  </si>
  <si>
    <t>13.1.9</t>
  </si>
  <si>
    <t>13.1.10</t>
  </si>
  <si>
    <t>13.1.11</t>
  </si>
  <si>
    <t>13.1.12</t>
  </si>
  <si>
    <t>13.1.13</t>
  </si>
  <si>
    <t>13.1.14</t>
  </si>
  <si>
    <t>13.1.15</t>
  </si>
  <si>
    <t>13.1.16</t>
  </si>
  <si>
    <t>13.1.17</t>
  </si>
  <si>
    <t>13.1.18</t>
  </si>
  <si>
    <t>13.1.19</t>
  </si>
  <si>
    <t>13.1.20</t>
  </si>
  <si>
    <t>13.1.21</t>
  </si>
  <si>
    <t>13.1.22</t>
  </si>
  <si>
    <t>13.1.23</t>
  </si>
  <si>
    <t>13.1.24</t>
  </si>
  <si>
    <t>13.1.25</t>
  </si>
  <si>
    <t>13.1.26</t>
  </si>
  <si>
    <t>13.1.27</t>
  </si>
  <si>
    <t>13.1.28</t>
  </si>
  <si>
    <t>13.1.29</t>
  </si>
  <si>
    <t>13.1.30</t>
  </si>
  <si>
    <t>13.1.31</t>
  </si>
  <si>
    <t>13.1.32</t>
  </si>
  <si>
    <t>13.1.33</t>
  </si>
  <si>
    <t>13.1.34</t>
  </si>
  <si>
    <t>13.1.35</t>
  </si>
  <si>
    <t>13.1.36</t>
  </si>
  <si>
    <t>13.1.37</t>
  </si>
  <si>
    <t>13.1.38</t>
  </si>
  <si>
    <t>13.1.39</t>
  </si>
  <si>
    <t>TUBULAÇÕES E CONEXÕES - METAIS</t>
  </si>
  <si>
    <t>13.2.1</t>
  </si>
  <si>
    <t>13.2.2</t>
  </si>
  <si>
    <t>13.2.3</t>
  </si>
  <si>
    <t>13.2.4</t>
  </si>
  <si>
    <t>13.2.5</t>
  </si>
  <si>
    <t>13.2.6</t>
  </si>
  <si>
    <t>13.2.7</t>
  </si>
  <si>
    <t>13.2.8</t>
  </si>
  <si>
    <t>13.3.1</t>
  </si>
  <si>
    <t>13.3.2</t>
  </si>
  <si>
    <t>13.3.3</t>
  </si>
  <si>
    <t>SISTEMA DE REUSO DE ÁGUA</t>
  </si>
  <si>
    <t>13.4.1</t>
  </si>
  <si>
    <t>13.4.2</t>
  </si>
  <si>
    <t>13.4.3</t>
  </si>
  <si>
    <t>13.4.4</t>
  </si>
  <si>
    <t>CAIXA DÁGUA 40.000 L</t>
  </si>
  <si>
    <t>13.5.1</t>
  </si>
  <si>
    <t>TUBULAÇÕES E CONEXÕES DE PVC</t>
  </si>
  <si>
    <t>14.1.1</t>
  </si>
  <si>
    <t>ACESSÓRIOS</t>
  </si>
  <si>
    <t>14.2.1</t>
  </si>
  <si>
    <t>14.2.2</t>
  </si>
  <si>
    <t>14.2.3</t>
  </si>
  <si>
    <t>14.1.2</t>
  </si>
  <si>
    <t>14.1.3</t>
  </si>
  <si>
    <t>14.1.4</t>
  </si>
  <si>
    <t>14.1.5</t>
  </si>
  <si>
    <t>14.1.6</t>
  </si>
  <si>
    <t>14.1.7</t>
  </si>
  <si>
    <t>14.1.8</t>
  </si>
  <si>
    <t>14.1.9</t>
  </si>
  <si>
    <t>14.1.10</t>
  </si>
  <si>
    <t>14.1.11</t>
  </si>
  <si>
    <t>14.1.12</t>
  </si>
  <si>
    <t>14.1.13</t>
  </si>
  <si>
    <t>14.1.14</t>
  </si>
  <si>
    <t>14.1.15</t>
  </si>
  <si>
    <t>14.1.16</t>
  </si>
  <si>
    <t>14.1.17</t>
  </si>
  <si>
    <t>TUBULAÇÕES E CONEXÕES</t>
  </si>
  <si>
    <t>15.1.1</t>
  </si>
  <si>
    <t>15.1.2</t>
  </si>
  <si>
    <t>15.1.3</t>
  </si>
  <si>
    <t>15.1.4</t>
  </si>
  <si>
    <t>15.1.5</t>
  </si>
  <si>
    <t>15.1.6</t>
  </si>
  <si>
    <t>15.1.7</t>
  </si>
  <si>
    <t>15.1.8</t>
  </si>
  <si>
    <t>15.1.9</t>
  </si>
  <si>
    <t>15.1.10</t>
  </si>
  <si>
    <t>15.1.11</t>
  </si>
  <si>
    <t>15.1.12</t>
  </si>
  <si>
    <t>15.1.13</t>
  </si>
  <si>
    <t>15.1.14</t>
  </si>
  <si>
    <t>15.1.15</t>
  </si>
  <si>
    <t>15.1.16</t>
  </si>
  <si>
    <t>15.1.17</t>
  </si>
  <si>
    <t>15.1.18</t>
  </si>
  <si>
    <t>15.1.19</t>
  </si>
  <si>
    <t>15.1.20</t>
  </si>
  <si>
    <t>15.1.21</t>
  </si>
  <si>
    <t>15.1.22</t>
  </si>
  <si>
    <t>15.1.23</t>
  </si>
  <si>
    <t>15.1.24</t>
  </si>
  <si>
    <t>15.1.25</t>
  </si>
  <si>
    <t>15.1.26</t>
  </si>
  <si>
    <t>UNIDADE DE TRATAMENTO</t>
  </si>
  <si>
    <t>15.2.1</t>
  </si>
  <si>
    <t>15.2.2</t>
  </si>
  <si>
    <t>15.2.3</t>
  </si>
  <si>
    <t>VENTILAÇÃO</t>
  </si>
  <si>
    <t>15.3.1</t>
  </si>
  <si>
    <t>15.3.2</t>
  </si>
  <si>
    <t>15.3.3</t>
  </si>
  <si>
    <t>15.3.4</t>
  </si>
  <si>
    <t>15.3.5</t>
  </si>
  <si>
    <t>15.3.6</t>
  </si>
  <si>
    <t>15.3.7</t>
  </si>
  <si>
    <t>15.3.8</t>
  </si>
  <si>
    <t>15.3.9</t>
  </si>
  <si>
    <t>15.3.10</t>
  </si>
  <si>
    <t>15.3.11</t>
  </si>
  <si>
    <t>15.3.12</t>
  </si>
  <si>
    <t>15.3.13</t>
  </si>
  <si>
    <t>15.3.14</t>
  </si>
  <si>
    <t>15.3.15</t>
  </si>
  <si>
    <t>15.3.16</t>
  </si>
  <si>
    <t>15.3.17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</si>
</sst>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164" formatCode="_(* #,##0.00_);_(* \(#,##0.00\);_(* \-??_);_(@_)"/>
    <numFmt numFmtId="165" formatCode="0.0"/>
    <numFmt numFmtId="166" formatCode="#,##0.0000000"/>
    <numFmt numFmtId="167" formatCode="#,##0.00000000"/>
    <numFmt numFmtId="168" formatCode="\R\$\ #,##0.00"/>
  </numFmts>
  <fonts count="39" x14ac:knownFonts="1">
    <font>
      <sz val="10"/>
      <color rgb="FF000000"/>
      <name val="Times New Roman"/>
      <charset val="204"/>
    </font>
    <font>
      <sz val="11"/>
      <color theme="1"/>
      <name val="Calibri"/>
      <family val="2"/>
      <scheme val="minor"/>
    </font>
    <font>
      <sz val="11"/>
      <color theme="1"/>
      <name val="Calibri"/>
      <family val="2"/>
      <scheme val="minor"/>
    </font>
    <font>
      <sz val="10"/>
      <color rgb="FF000000"/>
      <name val="Times New Roman"/>
      <charset val="204"/>
    </font>
    <font>
      <sz val="8"/>
      <name val="Times New Roman"/>
      <charset val="204"/>
    </font>
    <font>
      <sz val="16"/>
      <name val="Tw Cen MT"/>
      <family val="2"/>
    </font>
    <font>
      <sz val="11"/>
      <name val="Arial"/>
      <family val="1"/>
    </font>
    <font>
      <sz val="11"/>
      <name val="Tw Cen MT"/>
      <family val="2"/>
    </font>
    <font>
      <b/>
      <sz val="11"/>
      <name val="Tw Cen MT"/>
      <family val="2"/>
    </font>
    <font>
      <sz val="11"/>
      <color theme="1"/>
      <name val="Tw Cen MT"/>
      <family val="2"/>
    </font>
    <font>
      <b/>
      <sz val="11"/>
      <color theme="1"/>
      <name val="Tw Cen MT"/>
      <family val="2"/>
    </font>
    <font>
      <sz val="12"/>
      <name val="Tw Cen MT"/>
      <family val="2"/>
    </font>
    <font>
      <sz val="12"/>
      <color rgb="FF000000"/>
      <name val="Tw Cen MT"/>
      <family val="2"/>
    </font>
    <font>
      <sz val="10"/>
      <name val="Tw Cen MT"/>
      <family val="2"/>
    </font>
    <font>
      <b/>
      <sz val="11"/>
      <color theme="0"/>
      <name val="Tw Cen MT"/>
      <family val="2"/>
    </font>
    <font>
      <sz val="10"/>
      <color rgb="FF000000"/>
      <name val="Tw Cen MT"/>
      <family val="2"/>
    </font>
    <font>
      <sz val="11"/>
      <color rgb="FF000000"/>
      <name val="Tw Cen MT"/>
      <family val="2"/>
    </font>
    <font>
      <b/>
      <sz val="14"/>
      <name val="Tw Cen MT"/>
      <family val="2"/>
    </font>
    <font>
      <sz val="10"/>
      <color theme="0"/>
      <name val="Tw Cen MT"/>
      <family val="2"/>
    </font>
    <font>
      <sz val="10"/>
      <name val="Arial"/>
      <family val="2"/>
    </font>
    <font>
      <b/>
      <sz val="10"/>
      <name val="Tw Cen MT"/>
      <family val="2"/>
    </font>
    <font>
      <sz val="16"/>
      <name val="Berlin Sans FB"/>
      <family val="2"/>
    </font>
    <font>
      <sz val="9"/>
      <name val="Tw Cen MT"/>
      <family val="2"/>
    </font>
    <font>
      <b/>
      <sz val="9"/>
      <name val="Tw Cen MT"/>
      <family val="2"/>
    </font>
    <font>
      <b/>
      <sz val="16"/>
      <name val="Tw Cen MT"/>
      <family val="2"/>
    </font>
    <font>
      <b/>
      <u/>
      <sz val="10"/>
      <name val="Tw Cen MT"/>
      <family val="2"/>
    </font>
    <font>
      <b/>
      <sz val="11"/>
      <color rgb="FF000000"/>
      <name val="Tw Cen MT"/>
      <family val="2"/>
    </font>
    <font>
      <b/>
      <sz val="14"/>
      <color theme="0"/>
      <name val="Tw Cen MT"/>
      <family val="2"/>
    </font>
    <font>
      <b/>
      <sz val="12"/>
      <color rgb="FF000000"/>
      <name val="Tw Cen MT"/>
      <family val="2"/>
    </font>
    <font>
      <b/>
      <sz val="11"/>
      <name val="Arial"/>
      <family val="1"/>
    </font>
    <font>
      <sz val="10"/>
      <color rgb="FF000000"/>
      <name val="Arial"/>
      <family val="1"/>
    </font>
    <font>
      <sz val="10"/>
      <name val="Arial"/>
      <family val="1"/>
    </font>
    <font>
      <b/>
      <sz val="10"/>
      <color rgb="FF010000"/>
      <name val="Tw Cen MT"/>
      <family val="2"/>
    </font>
    <font>
      <sz val="10"/>
      <color rgb="FF010000"/>
      <name val="Tw Cen MT"/>
      <family val="2"/>
    </font>
    <font>
      <sz val="10"/>
      <color rgb="FFFF0000"/>
      <name val="Tw Cen MT"/>
      <family val="2"/>
    </font>
    <font>
      <b/>
      <sz val="11"/>
      <color indexed="8"/>
      <name val="Tw Cen MT"/>
      <family val="2"/>
    </font>
    <font>
      <sz val="9"/>
      <color rgb="FF000000"/>
      <name val="Tw Cen MT"/>
      <family val="2"/>
    </font>
    <font>
      <b/>
      <sz val="10"/>
      <color rgb="FF000000"/>
      <name val="Tw Cen MT"/>
      <family val="2"/>
    </font>
    <font>
      <b/>
      <sz val="10"/>
      <color theme="0"/>
      <name val="Tw Cen MT"/>
      <family val="2"/>
    </font>
  </fonts>
  <fills count="26">
    <fill>
      <patternFill patternType="none"/>
    </fill>
    <fill>
      <patternFill patternType="gray125"/>
    </fill>
    <fill>
      <patternFill patternType="solid">
        <fgColor theme="0" tint="-4.9989318521683403E-2"/>
        <bgColor indexed="64"/>
      </patternFill>
    </fill>
    <fill>
      <patternFill patternType="solid">
        <fgColor theme="4" tint="-0.499984740745262"/>
        <bgColor indexed="64"/>
      </patternFill>
    </fill>
    <fill>
      <patternFill patternType="solid">
        <fgColor theme="0"/>
        <bgColor indexed="64"/>
      </patternFill>
    </fill>
    <fill>
      <patternFill patternType="solid">
        <fgColor theme="3" tint="-0.249977111117893"/>
        <bgColor indexed="64"/>
      </patternFill>
    </fill>
    <fill>
      <patternFill patternType="solid">
        <fgColor rgb="FFFFFFFF"/>
      </patternFill>
    </fill>
    <fill>
      <patternFill patternType="solid">
        <fgColor theme="8" tint="0.79998168889431442"/>
        <bgColor indexed="64"/>
      </patternFill>
    </fill>
    <fill>
      <patternFill patternType="solid">
        <fgColor indexed="42"/>
        <bgColor indexed="55"/>
      </patternFill>
    </fill>
    <fill>
      <patternFill patternType="solid">
        <fgColor indexed="40"/>
        <bgColor indexed="55"/>
      </patternFill>
    </fill>
    <fill>
      <patternFill patternType="solid">
        <fgColor indexed="27"/>
        <bgColor indexed="41"/>
      </patternFill>
    </fill>
    <fill>
      <patternFill patternType="solid">
        <fgColor indexed="47"/>
        <bgColor indexed="22"/>
      </patternFill>
    </fill>
    <fill>
      <patternFill patternType="solid">
        <fgColor indexed="43"/>
        <bgColor indexed="26"/>
      </patternFill>
    </fill>
    <fill>
      <patternFill patternType="solid">
        <fgColor indexed="43"/>
        <bgColor indexed="64"/>
      </patternFill>
    </fill>
    <fill>
      <patternFill patternType="solid">
        <fgColor indexed="47"/>
        <bgColor indexed="64"/>
      </patternFill>
    </fill>
    <fill>
      <patternFill patternType="solid">
        <fgColor rgb="FFFFFFFF"/>
        <bgColor rgb="FFFFFFFF"/>
      </patternFill>
    </fill>
    <fill>
      <patternFill patternType="solid">
        <fgColor rgb="FFDFF0D8"/>
        <bgColor rgb="FFDFF0D8"/>
      </patternFill>
    </fill>
    <fill>
      <patternFill patternType="solid">
        <fgColor rgb="FFD6D6D6"/>
        <bgColor rgb="FFD6D6D6"/>
      </patternFill>
    </fill>
    <fill>
      <patternFill patternType="solid">
        <fgColor rgb="FFEFEFEF"/>
        <bgColor rgb="FFEFEFEF"/>
      </patternFill>
    </fill>
    <fill>
      <patternFill patternType="solid">
        <fgColor rgb="FFCCCCCC"/>
      </patternFill>
    </fill>
    <fill>
      <patternFill patternType="solid">
        <fgColor rgb="FFCCCCCC"/>
        <bgColor rgb="FFFFFFFF"/>
      </patternFill>
    </fill>
    <fill>
      <patternFill patternType="solid">
        <fgColor theme="0"/>
        <bgColor rgb="FF000000"/>
      </patternFill>
    </fill>
    <fill>
      <patternFill patternType="solid">
        <fgColor rgb="FFFFFF00"/>
        <bgColor indexed="64"/>
      </patternFill>
    </fill>
    <fill>
      <patternFill patternType="solid">
        <fgColor rgb="FFDFDFDF"/>
      </patternFill>
    </fill>
    <fill>
      <patternFill patternType="solid">
        <fgColor theme="0" tint="-0.14999847407452621"/>
        <bgColor indexed="64"/>
      </patternFill>
    </fill>
    <fill>
      <patternFill patternType="solid">
        <fgColor theme="9" tint="0.79998168889431442"/>
        <bgColor indexed="64"/>
      </patternFill>
    </fill>
  </fills>
  <borders count="1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bottom/>
      <diagonal/>
    </border>
    <border>
      <left/>
      <right style="medium">
        <color indexed="64"/>
      </right>
      <top/>
      <bottom/>
      <diagonal/>
    </border>
    <border>
      <left style="double">
        <color indexed="64"/>
      </left>
      <right/>
      <top/>
      <bottom/>
      <diagonal/>
    </border>
    <border>
      <left style="thin">
        <color rgb="FFCCCCCC"/>
      </left>
      <right style="thin">
        <color rgb="FFCCCCCC"/>
      </right>
      <top style="thin">
        <color rgb="FFCCCCCC"/>
      </top>
      <bottom style="thin">
        <color rgb="FFCCCCCC"/>
      </bottom>
      <diagonal/>
    </border>
    <border>
      <left style="double">
        <color indexed="64"/>
      </left>
      <right/>
      <top/>
      <bottom style="double">
        <color indexed="64"/>
      </bottom>
      <diagonal/>
    </border>
    <border>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rgb="FF000000"/>
      </right>
      <top style="thin">
        <color rgb="FF000000"/>
      </top>
      <bottom style="thin">
        <color rgb="FF000000"/>
      </bottom>
      <diagonal/>
    </border>
    <border>
      <left/>
      <right/>
      <top style="thick">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bottom style="double">
        <color auto="1"/>
      </bottom>
      <diagonal/>
    </border>
    <border>
      <left/>
      <right style="medium">
        <color indexed="64"/>
      </right>
      <top/>
      <bottom style="double">
        <color auto="1"/>
      </bottom>
      <diagonal/>
    </border>
    <border>
      <left style="medium">
        <color indexed="64"/>
      </left>
      <right/>
      <top style="double">
        <color auto="1"/>
      </top>
      <bottom/>
      <diagonal/>
    </border>
    <border>
      <left/>
      <right/>
      <top style="double">
        <color auto="1"/>
      </top>
      <bottom/>
      <diagonal/>
    </border>
    <border>
      <left/>
      <right style="medium">
        <color indexed="64"/>
      </right>
      <top style="double">
        <color auto="1"/>
      </top>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double">
        <color auto="1"/>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double">
        <color auto="1"/>
      </right>
      <top style="thin">
        <color indexed="64"/>
      </top>
      <bottom/>
      <diagonal/>
    </border>
    <border>
      <left style="double">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double">
        <color auto="1"/>
      </left>
      <right style="thin">
        <color indexed="64"/>
      </right>
      <top style="double">
        <color auto="1"/>
      </top>
      <bottom style="double">
        <color auto="1"/>
      </bottom>
      <diagonal/>
    </border>
    <border>
      <left style="thin">
        <color indexed="64"/>
      </left>
      <right style="thin">
        <color indexed="64"/>
      </right>
      <top style="double">
        <color auto="1"/>
      </top>
      <bottom style="double">
        <color auto="1"/>
      </bottom>
      <diagonal/>
    </border>
    <border>
      <left style="thin">
        <color indexed="64"/>
      </left>
      <right style="medium">
        <color indexed="64"/>
      </right>
      <top style="double">
        <color auto="1"/>
      </top>
      <bottom style="double">
        <color auto="1"/>
      </bottom>
      <diagonal/>
    </border>
    <border>
      <left style="thin">
        <color indexed="64"/>
      </left>
      <right style="double">
        <color auto="1"/>
      </right>
      <top style="thin">
        <color indexed="64"/>
      </top>
      <bottom style="thin">
        <color indexed="64"/>
      </bottom>
      <diagonal/>
    </border>
    <border>
      <left style="double">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uble">
        <color indexed="64"/>
      </right>
      <top style="thin">
        <color indexed="64"/>
      </top>
      <bottom style="double">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style="double">
        <color indexed="64"/>
      </right>
      <top style="double">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double">
        <color auto="1"/>
      </right>
      <top style="thin">
        <color indexed="64"/>
      </top>
      <bottom/>
      <diagonal/>
    </border>
    <border>
      <left style="medium">
        <color indexed="64"/>
      </left>
      <right style="medium">
        <color theme="0" tint="-4.9989318521683403E-2"/>
      </right>
      <top style="medium">
        <color indexed="64"/>
      </top>
      <bottom style="medium">
        <color theme="0" tint="-4.9989318521683403E-2"/>
      </bottom>
      <diagonal/>
    </border>
    <border>
      <left style="medium">
        <color theme="0" tint="-4.9989318521683403E-2"/>
      </left>
      <right style="medium">
        <color theme="0" tint="-4.9989318521683403E-2"/>
      </right>
      <top style="medium">
        <color indexed="64"/>
      </top>
      <bottom style="medium">
        <color theme="0" tint="-4.9989318521683403E-2"/>
      </bottom>
      <diagonal/>
    </border>
    <border>
      <left style="medium">
        <color theme="0" tint="-4.9989318521683403E-2"/>
      </left>
      <right style="medium">
        <color indexed="64"/>
      </right>
      <top style="medium">
        <color indexed="64"/>
      </top>
      <bottom style="medium">
        <color theme="0" tint="-4.9989318521683403E-2"/>
      </bottom>
      <diagonal/>
    </border>
    <border>
      <left style="medium">
        <color indexed="64"/>
      </left>
      <right style="medium">
        <color theme="0" tint="-4.9989318521683403E-2"/>
      </right>
      <top style="medium">
        <color theme="0" tint="-4.9989318521683403E-2"/>
      </top>
      <bottom style="medium">
        <color theme="0" tint="-4.9989318521683403E-2"/>
      </bottom>
      <diagonal/>
    </border>
    <border>
      <left style="medium">
        <color theme="0" tint="-4.9989318521683403E-2"/>
      </left>
      <right style="medium">
        <color theme="0" tint="-4.9989318521683403E-2"/>
      </right>
      <top style="medium">
        <color theme="0" tint="-4.9989318521683403E-2"/>
      </top>
      <bottom style="medium">
        <color theme="0" tint="-4.9989318521683403E-2"/>
      </bottom>
      <diagonal/>
    </border>
    <border>
      <left style="medium">
        <color theme="0" tint="-4.9989318521683403E-2"/>
      </left>
      <right style="medium">
        <color indexed="64"/>
      </right>
      <top style="medium">
        <color theme="0" tint="-4.9989318521683403E-2"/>
      </top>
      <bottom style="medium">
        <color theme="0" tint="-4.9989318521683403E-2"/>
      </bottom>
      <diagonal/>
    </border>
    <border>
      <left style="medium">
        <color indexed="64"/>
      </left>
      <right style="medium">
        <color theme="0" tint="-4.9989318521683403E-2"/>
      </right>
      <top style="medium">
        <color theme="0" tint="-4.9989318521683403E-2"/>
      </top>
      <bottom/>
      <diagonal/>
    </border>
    <border>
      <left style="medium">
        <color theme="0" tint="-4.9989318521683403E-2"/>
      </left>
      <right style="medium">
        <color theme="0" tint="-4.9989318521683403E-2"/>
      </right>
      <top style="medium">
        <color theme="0" tint="-4.9989318521683403E-2"/>
      </top>
      <bottom/>
      <diagonal/>
    </border>
    <border>
      <left style="medium">
        <color theme="0" tint="-4.9989318521683403E-2"/>
      </left>
      <right style="medium">
        <color indexed="64"/>
      </right>
      <top style="medium">
        <color theme="0" tint="-4.9989318521683403E-2"/>
      </top>
      <bottom/>
      <diagonal/>
    </border>
    <border>
      <left style="medium">
        <color indexed="64"/>
      </left>
      <right style="thin">
        <color rgb="FFCCCCCC"/>
      </right>
      <top style="thin">
        <color rgb="FFCCCCCC"/>
      </top>
      <bottom style="thin">
        <color rgb="FFCCCCCC"/>
      </bottom>
      <diagonal/>
    </border>
    <border>
      <left style="thin">
        <color rgb="FFCCCCCC"/>
      </left>
      <right style="medium">
        <color indexed="64"/>
      </right>
      <top style="thin">
        <color rgb="FFCCCCCC"/>
      </top>
      <bottom style="thin">
        <color rgb="FFCCCCCC"/>
      </bottom>
      <diagonal/>
    </border>
    <border>
      <left style="medium">
        <color indexed="64"/>
      </left>
      <right/>
      <top style="thick">
        <color rgb="FF000000"/>
      </top>
      <bottom/>
      <diagonal/>
    </border>
    <border>
      <left/>
      <right style="medium">
        <color indexed="64"/>
      </right>
      <top style="thick">
        <color rgb="FF000000"/>
      </top>
      <bottom/>
      <diagonal/>
    </border>
    <border>
      <left style="medium">
        <color indexed="64"/>
      </left>
      <right style="thin">
        <color rgb="FFCCCCCC"/>
      </right>
      <top style="thin">
        <color rgb="FFCCCCCC"/>
      </top>
      <bottom style="medium">
        <color indexed="64"/>
      </bottom>
      <diagonal/>
    </border>
    <border>
      <left style="thin">
        <color rgb="FFCCCCCC"/>
      </left>
      <right style="thin">
        <color rgb="FFCCCCCC"/>
      </right>
      <top style="thin">
        <color rgb="FFCCCCCC"/>
      </top>
      <bottom style="medium">
        <color indexed="64"/>
      </bottom>
      <diagonal/>
    </border>
    <border>
      <left style="thin">
        <color rgb="FFCCCCCC"/>
      </left>
      <right style="medium">
        <color indexed="64"/>
      </right>
      <top style="thin">
        <color rgb="FFCCCCCC"/>
      </top>
      <bottom style="medium">
        <color indexed="64"/>
      </bottom>
      <diagonal/>
    </border>
  </borders>
  <cellStyleXfs count="11">
    <xf numFmtId="0" fontId="0" fillId="0" borderId="0"/>
    <xf numFmtId="44" fontId="3" fillId="0" borderId="0" applyFont="0" applyFill="0" applyBorder="0" applyAlignment="0" applyProtection="0"/>
    <xf numFmtId="44" fontId="6" fillId="0" borderId="0" applyFont="0" applyFill="0" applyBorder="0" applyAlignment="0" applyProtection="0"/>
    <xf numFmtId="0" fontId="19" fillId="0" borderId="0"/>
    <xf numFmtId="0" fontId="6" fillId="0" borderId="0"/>
    <xf numFmtId="0" fontId="2" fillId="0" borderId="0"/>
    <xf numFmtId="9" fontId="6" fillId="0" borderId="0" applyFont="0" applyFill="0" applyBorder="0" applyAlignment="0" applyProtection="0"/>
    <xf numFmtId="0" fontId="6" fillId="0" borderId="0"/>
    <xf numFmtId="164" fontId="19" fillId="0" borderId="0" applyFill="0" applyBorder="0" applyAlignment="0" applyProtection="0"/>
    <xf numFmtId="0" fontId="19" fillId="0" borderId="0"/>
    <xf numFmtId="0" fontId="1" fillId="0" borderId="0"/>
  </cellStyleXfs>
  <cellXfs count="585">
    <xf numFmtId="0" fontId="0" fillId="0" borderId="0" xfId="0" applyFill="1" applyBorder="1" applyAlignment="1">
      <alignment horizontal="left" vertical="top"/>
    </xf>
    <xf numFmtId="0" fontId="7" fillId="2" borderId="4" xfId="0" applyFont="1" applyFill="1" applyBorder="1"/>
    <xf numFmtId="0" fontId="7" fillId="2" borderId="0" xfId="0" applyFont="1" applyFill="1"/>
    <xf numFmtId="0" fontId="7" fillId="2" borderId="0" xfId="0" applyFont="1" applyFill="1" applyAlignment="1">
      <alignment horizontal="center" vertical="center"/>
    </xf>
    <xf numFmtId="0" fontId="7" fillId="2" borderId="0" xfId="0" applyFont="1" applyFill="1" applyAlignment="1">
      <alignment vertical="center"/>
    </xf>
    <xf numFmtId="0" fontId="7" fillId="2" borderId="0" xfId="0" applyFont="1" applyFill="1" applyAlignment="1">
      <alignment horizontal="left"/>
    </xf>
    <xf numFmtId="44" fontId="7" fillId="2" borderId="0" xfId="2" applyFont="1" applyFill="1" applyBorder="1" applyAlignment="1">
      <alignment horizontal="left" vertical="center"/>
    </xf>
    <xf numFmtId="0" fontId="7" fillId="2" borderId="6" xfId="0" applyFont="1" applyFill="1" applyBorder="1"/>
    <xf numFmtId="0" fontId="7" fillId="2" borderId="7" xfId="0" applyFont="1" applyFill="1" applyBorder="1"/>
    <xf numFmtId="0" fontId="15" fillId="0" borderId="0" xfId="0" applyFont="1" applyFill="1" applyBorder="1" applyAlignment="1">
      <alignment horizontal="left" vertical="top"/>
    </xf>
    <xf numFmtId="0" fontId="18" fillId="5" borderId="0" xfId="0" applyFont="1" applyFill="1" applyBorder="1" applyAlignment="1">
      <alignment horizontal="left" vertical="top"/>
    </xf>
    <xf numFmtId="0" fontId="13" fillId="2" borderId="9" xfId="3" applyFont="1" applyFill="1" applyBorder="1"/>
    <xf numFmtId="0" fontId="13" fillId="2" borderId="0" xfId="3" applyFont="1" applyFill="1"/>
    <xf numFmtId="0" fontId="7" fillId="2" borderId="0" xfId="4" applyFont="1" applyFill="1" applyAlignment="1">
      <alignment horizontal="center" vertical="center"/>
    </xf>
    <xf numFmtId="2" fontId="7" fillId="2" borderId="0" xfId="4" applyNumberFormat="1" applyFont="1" applyFill="1" applyAlignment="1">
      <alignment horizontal="left" vertical="center"/>
    </xf>
    <xf numFmtId="0" fontId="13" fillId="2" borderId="15" xfId="3" applyFont="1" applyFill="1" applyBorder="1"/>
    <xf numFmtId="0" fontId="13" fillId="2" borderId="16" xfId="3" applyFont="1" applyFill="1" applyBorder="1"/>
    <xf numFmtId="0" fontId="6" fillId="0" borderId="0" xfId="4"/>
    <xf numFmtId="0" fontId="22" fillId="2" borderId="9" xfId="3" applyFont="1" applyFill="1" applyBorder="1"/>
    <xf numFmtId="0" fontId="23" fillId="2" borderId="0" xfId="3" applyFont="1" applyFill="1" applyAlignment="1" applyProtection="1">
      <alignment horizontal="center"/>
      <protection locked="0"/>
    </xf>
    <xf numFmtId="0" fontId="22" fillId="2" borderId="0" xfId="3" applyFont="1" applyFill="1"/>
    <xf numFmtId="0" fontId="22" fillId="2" borderId="0" xfId="3" applyFont="1" applyFill="1" applyProtection="1">
      <protection locked="0"/>
    </xf>
    <xf numFmtId="0" fontId="22" fillId="2" borderId="10" xfId="3" applyFont="1" applyFill="1" applyBorder="1"/>
    <xf numFmtId="0" fontId="7" fillId="2" borderId="0" xfId="3" applyFont="1" applyFill="1"/>
    <xf numFmtId="0" fontId="7" fillId="2" borderId="10" xfId="3" applyFont="1" applyFill="1" applyBorder="1"/>
    <xf numFmtId="0" fontId="10" fillId="2" borderId="9" xfId="7" applyFont="1" applyFill="1" applyBorder="1" applyAlignment="1">
      <alignment vertical="top" wrapText="1"/>
    </xf>
    <xf numFmtId="0" fontId="10" fillId="2" borderId="0" xfId="7" applyFont="1" applyFill="1" applyAlignment="1">
      <alignment vertical="top" wrapText="1"/>
    </xf>
    <xf numFmtId="0" fontId="10" fillId="2" borderId="0" xfId="7" applyFont="1" applyFill="1" applyAlignment="1">
      <alignment horizontal="left" vertical="top" wrapText="1"/>
    </xf>
    <xf numFmtId="0" fontId="10" fillId="2" borderId="9" xfId="7" applyFont="1" applyFill="1" applyBorder="1" applyAlignment="1">
      <alignment horizontal="left" vertical="top" wrapText="1"/>
    </xf>
    <xf numFmtId="0" fontId="10" fillId="2" borderId="9" xfId="7" applyFont="1" applyFill="1" applyBorder="1" applyAlignment="1">
      <alignment horizontal="right" vertical="top" wrapText="1"/>
    </xf>
    <xf numFmtId="10" fontId="9" fillId="2" borderId="0" xfId="7" applyNumberFormat="1" applyFont="1" applyFill="1" applyAlignment="1">
      <alignment horizontal="center" vertical="top" wrapText="1"/>
    </xf>
    <xf numFmtId="0" fontId="20" fillId="8" borderId="18" xfId="3" applyFont="1" applyFill="1" applyBorder="1" applyAlignment="1">
      <alignment vertical="center"/>
    </xf>
    <xf numFmtId="0" fontId="20" fillId="8" borderId="19" xfId="3" applyFont="1" applyFill="1" applyBorder="1" applyAlignment="1">
      <alignment horizontal="center" vertical="center"/>
    </xf>
    <xf numFmtId="0" fontId="20" fillId="9" borderId="19" xfId="3" applyFont="1" applyFill="1" applyBorder="1" applyAlignment="1">
      <alignment horizontal="center" vertical="center"/>
    </xf>
    <xf numFmtId="0" fontId="20" fillId="8" borderId="20" xfId="3" applyFont="1" applyFill="1" applyBorder="1" applyAlignment="1">
      <alignment horizontal="center" vertical="center"/>
    </xf>
    <xf numFmtId="0" fontId="13" fillId="10" borderId="18" xfId="3" applyFont="1" applyFill="1" applyBorder="1" applyAlignment="1">
      <alignment vertical="center"/>
    </xf>
    <xf numFmtId="39" fontId="13" fillId="11" borderId="19" xfId="8" applyNumberFormat="1" applyFont="1" applyFill="1" applyBorder="1" applyAlignment="1">
      <alignment horizontal="center" vertical="center"/>
    </xf>
    <xf numFmtId="2" fontId="13" fillId="12" borderId="19" xfId="3" applyNumberFormat="1" applyFont="1" applyFill="1" applyBorder="1" applyAlignment="1">
      <alignment horizontal="center" vertical="center"/>
    </xf>
    <xf numFmtId="2" fontId="13" fillId="12" borderId="20" xfId="3" applyNumberFormat="1" applyFont="1" applyFill="1" applyBorder="1" applyAlignment="1">
      <alignment horizontal="center" vertical="center"/>
    </xf>
    <xf numFmtId="0" fontId="13" fillId="10" borderId="18" xfId="3" applyFont="1" applyFill="1" applyBorder="1" applyAlignment="1">
      <alignment vertical="center" wrapText="1"/>
    </xf>
    <xf numFmtId="0" fontId="13" fillId="0" borderId="9" xfId="3" applyFont="1" applyBorder="1"/>
    <xf numFmtId="0" fontId="13" fillId="0" borderId="0" xfId="3" applyFont="1"/>
    <xf numFmtId="2" fontId="13" fillId="0" borderId="0" xfId="3" applyNumberFormat="1" applyFont="1"/>
    <xf numFmtId="0" fontId="13" fillId="0" borderId="10" xfId="3" applyFont="1" applyBorder="1"/>
    <xf numFmtId="2" fontId="13" fillId="0" borderId="0" xfId="3" applyNumberFormat="1" applyFont="1" applyAlignment="1">
      <alignment vertical="center"/>
    </xf>
    <xf numFmtId="0" fontId="13" fillId="0" borderId="0" xfId="3" applyFont="1" applyAlignment="1">
      <alignment vertical="center"/>
    </xf>
    <xf numFmtId="0" fontId="13" fillId="0" borderId="10" xfId="3" applyFont="1" applyBorder="1" applyAlignment="1">
      <alignment vertical="center"/>
    </xf>
    <xf numFmtId="0" fontId="20" fillId="0" borderId="24" xfId="3" applyFont="1" applyBorder="1" applyAlignment="1">
      <alignment horizontal="center" vertical="center"/>
    </xf>
    <xf numFmtId="0" fontId="20" fillId="0" borderId="25" xfId="3" applyFont="1" applyBorder="1" applyAlignment="1">
      <alignment horizontal="center" vertical="center"/>
    </xf>
    <xf numFmtId="0" fontId="20" fillId="0" borderId="26" xfId="3" applyFont="1" applyBorder="1" applyAlignment="1">
      <alignment horizontal="center" vertical="center"/>
    </xf>
    <xf numFmtId="164" fontId="13" fillId="13" borderId="30" xfId="8" applyFont="1" applyFill="1" applyBorder="1" applyAlignment="1">
      <alignment horizontal="center" vertical="center"/>
    </xf>
    <xf numFmtId="164" fontId="13" fillId="13" borderId="34" xfId="8" applyFont="1" applyFill="1" applyBorder="1" applyAlignment="1">
      <alignment horizontal="center" vertical="center"/>
    </xf>
    <xf numFmtId="0" fontId="5" fillId="0" borderId="9" xfId="3" applyFont="1" applyBorder="1" applyAlignment="1">
      <alignment horizontal="right" vertical="center"/>
    </xf>
    <xf numFmtId="10" fontId="5" fillId="0" borderId="0" xfId="8" applyNumberFormat="1" applyFont="1" applyBorder="1" applyAlignment="1">
      <alignment horizontal="center" vertical="center"/>
    </xf>
    <xf numFmtId="164" fontId="24" fillId="0" borderId="0" xfId="8" applyFont="1" applyBorder="1" applyAlignment="1">
      <alignment vertical="center"/>
    </xf>
    <xf numFmtId="4" fontId="13" fillId="0" borderId="0" xfId="3" applyNumberFormat="1" applyFont="1" applyAlignment="1">
      <alignment vertical="center"/>
    </xf>
    <xf numFmtId="0" fontId="13" fillId="0" borderId="38" xfId="3" applyFont="1" applyBorder="1" applyAlignment="1">
      <alignment vertical="center"/>
    </xf>
    <xf numFmtId="0" fontId="13" fillId="0" borderId="2" xfId="3" applyFont="1" applyBorder="1" applyAlignment="1">
      <alignment vertical="center"/>
    </xf>
    <xf numFmtId="0" fontId="13" fillId="0" borderId="3" xfId="3" applyFont="1" applyBorder="1" applyAlignment="1">
      <alignment vertical="center"/>
    </xf>
    <xf numFmtId="0" fontId="13" fillId="0" borderId="9" xfId="3" applyFont="1" applyBorder="1" applyAlignment="1">
      <alignment vertical="center"/>
    </xf>
    <xf numFmtId="0" fontId="13" fillId="0" borderId="5" xfId="3" applyFont="1" applyBorder="1" applyAlignment="1">
      <alignment vertical="center"/>
    </xf>
    <xf numFmtId="164" fontId="13" fillId="13" borderId="42" xfId="8" applyFont="1" applyFill="1" applyBorder="1" applyAlignment="1">
      <alignment horizontal="center" vertical="center"/>
    </xf>
    <xf numFmtId="0" fontId="13" fillId="0" borderId="0" xfId="3" applyFont="1" applyAlignment="1">
      <alignment horizontal="left" vertical="center"/>
    </xf>
    <xf numFmtId="164" fontId="13" fillId="4" borderId="0" xfId="8" applyFont="1" applyFill="1" applyBorder="1" applyAlignment="1">
      <alignment horizontal="center" vertical="center"/>
    </xf>
    <xf numFmtId="0" fontId="13" fillId="0" borderId="43" xfId="3" applyFont="1" applyBorder="1" applyAlignment="1">
      <alignment vertical="center"/>
    </xf>
    <xf numFmtId="0" fontId="13" fillId="0" borderId="44" xfId="3" applyFont="1" applyBorder="1" applyAlignment="1">
      <alignment vertical="center"/>
    </xf>
    <xf numFmtId="0" fontId="13" fillId="0" borderId="45" xfId="3" applyFont="1" applyBorder="1" applyAlignment="1">
      <alignment vertical="center"/>
    </xf>
    <xf numFmtId="0" fontId="20" fillId="14" borderId="46" xfId="3" applyFont="1" applyFill="1" applyBorder="1" applyAlignment="1">
      <alignment vertical="center"/>
    </xf>
    <xf numFmtId="0" fontId="13" fillId="14" borderId="7" xfId="3" applyFont="1" applyFill="1" applyBorder="1" applyAlignment="1">
      <alignment vertical="center"/>
    </xf>
    <xf numFmtId="0" fontId="25" fillId="0" borderId="9" xfId="3" applyFont="1" applyBorder="1" applyAlignment="1">
      <alignment vertical="center"/>
    </xf>
    <xf numFmtId="0" fontId="20" fillId="0" borderId="9" xfId="3" applyFont="1" applyBorder="1" applyAlignment="1">
      <alignment vertical="center"/>
    </xf>
    <xf numFmtId="0" fontId="20" fillId="0" borderId="46" xfId="3" applyFont="1" applyBorder="1" applyAlignment="1">
      <alignment vertical="center"/>
    </xf>
    <xf numFmtId="0" fontId="13" fillId="0" borderId="7" xfId="3" applyFont="1" applyBorder="1" applyAlignment="1">
      <alignment vertical="center"/>
    </xf>
    <xf numFmtId="0" fontId="13" fillId="0" borderId="47" xfId="3" applyFont="1" applyBorder="1" applyAlignment="1">
      <alignment vertical="center"/>
    </xf>
    <xf numFmtId="0" fontId="16" fillId="0" borderId="0" xfId="0" applyFont="1" applyFill="1" applyBorder="1" applyAlignment="1">
      <alignment horizontal="left" vertical="top"/>
    </xf>
    <xf numFmtId="44" fontId="7" fillId="2" borderId="5" xfId="2" applyFont="1" applyFill="1" applyBorder="1" applyAlignment="1">
      <alignment horizontal="center" vertical="center"/>
    </xf>
    <xf numFmtId="44" fontId="7" fillId="2" borderId="0" xfId="1" applyFont="1" applyFill="1" applyBorder="1" applyAlignment="1">
      <alignment horizontal="center" vertical="center"/>
    </xf>
    <xf numFmtId="44" fontId="7" fillId="2" borderId="8" xfId="2" applyFont="1" applyFill="1" applyBorder="1" applyAlignment="1">
      <alignment horizontal="center" vertical="center"/>
    </xf>
    <xf numFmtId="44" fontId="15" fillId="0" borderId="0" xfId="1" applyFont="1" applyFill="1" applyBorder="1" applyAlignment="1">
      <alignment horizontal="center" vertical="center"/>
    </xf>
    <xf numFmtId="0" fontId="15" fillId="0" borderId="0" xfId="0" applyFont="1" applyFill="1" applyBorder="1" applyAlignment="1">
      <alignment horizontal="center" vertical="center"/>
    </xf>
    <xf numFmtId="44" fontId="7" fillId="2" borderId="7" xfId="1" applyFont="1" applyFill="1" applyBorder="1" applyAlignment="1">
      <alignment horizontal="center" vertical="center"/>
    </xf>
    <xf numFmtId="0" fontId="7" fillId="2" borderId="4" xfId="0" applyFont="1" applyFill="1" applyBorder="1" applyAlignment="1">
      <alignment horizontal="left" vertical="center"/>
    </xf>
    <xf numFmtId="0" fontId="8" fillId="4" borderId="0" xfId="0" applyFont="1" applyFill="1"/>
    <xf numFmtId="44" fontId="15" fillId="0" borderId="0" xfId="1" applyFont="1" applyFill="1" applyBorder="1" applyAlignment="1">
      <alignment horizontal="left" vertical="top"/>
    </xf>
    <xf numFmtId="0" fontId="7" fillId="2" borderId="15" xfId="7" applyFont="1" applyFill="1" applyBorder="1"/>
    <xf numFmtId="0" fontId="7" fillId="2" borderId="16" xfId="7" applyFont="1" applyFill="1" applyBorder="1"/>
    <xf numFmtId="0" fontId="7" fillId="2" borderId="9" xfId="7" applyFont="1" applyFill="1" applyBorder="1"/>
    <xf numFmtId="0" fontId="8" fillId="0" borderId="19" xfId="0" applyFont="1" applyBorder="1" applyAlignment="1">
      <alignment horizontal="center" vertical="center" wrapText="1"/>
    </xf>
    <xf numFmtId="165" fontId="16" fillId="0" borderId="19" xfId="0" applyNumberFormat="1" applyFont="1" applyBorder="1" applyAlignment="1">
      <alignment horizontal="center" vertical="center" shrinkToFit="1"/>
    </xf>
    <xf numFmtId="0" fontId="7" fillId="0" borderId="19" xfId="0" applyFont="1" applyBorder="1" applyAlignment="1">
      <alignment horizontal="center" vertical="center" wrapText="1"/>
    </xf>
    <xf numFmtId="0" fontId="7" fillId="0" borderId="19" xfId="0" applyFont="1" applyBorder="1" applyAlignment="1">
      <alignment horizontal="left" vertical="center" wrapText="1"/>
    </xf>
    <xf numFmtId="44" fontId="7" fillId="0" borderId="19" xfId="1" applyFont="1" applyBorder="1" applyAlignment="1">
      <alignment horizontal="center" vertical="center" wrapText="1"/>
    </xf>
    <xf numFmtId="44" fontId="7" fillId="0" borderId="19" xfId="1" applyFont="1" applyBorder="1" applyAlignment="1">
      <alignment horizontal="right" vertical="center" wrapText="1"/>
    </xf>
    <xf numFmtId="1" fontId="16" fillId="0" borderId="19" xfId="0" applyNumberFormat="1" applyFont="1" applyBorder="1" applyAlignment="1">
      <alignment horizontal="center" vertical="center" shrinkToFit="1"/>
    </xf>
    <xf numFmtId="0" fontId="7" fillId="0" borderId="19" xfId="0" applyFont="1" applyBorder="1" applyAlignment="1">
      <alignment horizontal="left" vertical="top" wrapText="1"/>
    </xf>
    <xf numFmtId="1" fontId="16" fillId="0" borderId="19" xfId="0" applyNumberFormat="1" applyFont="1" applyBorder="1" applyAlignment="1">
      <alignment horizontal="center" vertical="top" shrinkToFit="1"/>
    </xf>
    <xf numFmtId="0" fontId="7" fillId="0" borderId="19" xfId="0" applyFont="1" applyBorder="1" applyAlignment="1">
      <alignment horizontal="center" vertical="top" wrapText="1"/>
    </xf>
    <xf numFmtId="0" fontId="15" fillId="0" borderId="19" xfId="0" applyFont="1" applyBorder="1" applyAlignment="1">
      <alignment horizontal="left" vertical="top" wrapText="1"/>
    </xf>
    <xf numFmtId="165" fontId="16" fillId="0" borderId="19" xfId="0" applyNumberFormat="1" applyFont="1" applyBorder="1" applyAlignment="1">
      <alignment horizontal="center" vertical="top" shrinkToFit="1"/>
    </xf>
    <xf numFmtId="0" fontId="9" fillId="2" borderId="0" xfId="0" applyFont="1" applyFill="1" applyAlignment="1">
      <alignment horizontal="left" wrapText="1"/>
    </xf>
    <xf numFmtId="0" fontId="10" fillId="2" borderId="0" xfId="7" applyFont="1" applyFill="1" applyAlignment="1">
      <alignment horizontal="left" vertical="top" wrapText="1"/>
    </xf>
    <xf numFmtId="1" fontId="14" fillId="5" borderId="19" xfId="0" applyNumberFormat="1" applyFont="1" applyFill="1" applyBorder="1" applyAlignment="1">
      <alignment horizontal="center" vertical="top" shrinkToFit="1"/>
    </xf>
    <xf numFmtId="0" fontId="18" fillId="5" borderId="19" xfId="0" applyFont="1" applyFill="1" applyBorder="1" applyAlignment="1">
      <alignment horizontal="left" vertical="center" wrapText="1"/>
    </xf>
    <xf numFmtId="0" fontId="14" fillId="5" borderId="19" xfId="0" applyFont="1" applyFill="1" applyBorder="1" applyAlignment="1">
      <alignment horizontal="left" vertical="top" wrapText="1"/>
    </xf>
    <xf numFmtId="44" fontId="14" fillId="5" borderId="19" xfId="1" applyFont="1" applyFill="1" applyBorder="1" applyAlignment="1">
      <alignment horizontal="right" vertical="top" wrapText="1"/>
    </xf>
    <xf numFmtId="0" fontId="14" fillId="5" borderId="19" xfId="0" applyFont="1" applyFill="1" applyBorder="1" applyAlignment="1">
      <alignment horizontal="center" vertical="top" wrapText="1"/>
    </xf>
    <xf numFmtId="0" fontId="18" fillId="5" borderId="19" xfId="0" applyFont="1" applyFill="1" applyBorder="1" applyAlignment="1">
      <alignment horizontal="left" wrapText="1"/>
    </xf>
    <xf numFmtId="44" fontId="14" fillId="5" borderId="19" xfId="0" applyNumberFormat="1" applyFont="1" applyFill="1" applyBorder="1" applyAlignment="1">
      <alignment horizontal="right" vertical="top" wrapText="1"/>
    </xf>
    <xf numFmtId="44" fontId="18" fillId="5" borderId="19" xfId="1" applyFont="1" applyFill="1" applyBorder="1" applyAlignment="1">
      <alignment horizontal="center" vertical="center" wrapText="1"/>
    </xf>
    <xf numFmtId="44" fontId="7" fillId="2" borderId="0" xfId="1" applyNumberFormat="1" applyFont="1" applyFill="1" applyBorder="1" applyAlignment="1">
      <alignment horizontal="center" vertical="center"/>
    </xf>
    <xf numFmtId="44" fontId="7" fillId="2" borderId="7" xfId="1" applyNumberFormat="1" applyFont="1" applyFill="1" applyBorder="1" applyAlignment="1">
      <alignment horizontal="center" vertical="center"/>
    </xf>
    <xf numFmtId="44" fontId="8" fillId="0" borderId="19" xfId="0" applyNumberFormat="1" applyFont="1" applyBorder="1" applyAlignment="1">
      <alignment horizontal="center" vertical="center" wrapText="1"/>
    </xf>
    <xf numFmtId="44" fontId="18" fillId="5" borderId="19" xfId="1" applyNumberFormat="1" applyFont="1" applyFill="1" applyBorder="1" applyAlignment="1">
      <alignment horizontal="center" vertical="center" wrapText="1"/>
    </xf>
    <xf numFmtId="44" fontId="7" fillId="0" borderId="19" xfId="1" applyNumberFormat="1" applyFont="1" applyBorder="1" applyAlignment="1">
      <alignment horizontal="center" vertical="center" wrapText="1"/>
    </xf>
    <xf numFmtId="44" fontId="15" fillId="0" borderId="0" xfId="1" applyNumberFormat="1" applyFont="1" applyFill="1" applyBorder="1" applyAlignment="1">
      <alignment horizontal="center" vertical="center"/>
    </xf>
    <xf numFmtId="44" fontId="14" fillId="5" borderId="19" xfId="1" applyFont="1" applyFill="1" applyBorder="1" applyAlignment="1">
      <alignment horizontal="right" vertical="center" wrapText="1"/>
    </xf>
    <xf numFmtId="0" fontId="7" fillId="2" borderId="7" xfId="0" applyFont="1" applyFill="1" applyBorder="1" applyAlignment="1">
      <alignment vertical="center"/>
    </xf>
    <xf numFmtId="0" fontId="15" fillId="0" borderId="0" xfId="0" applyFont="1" applyFill="1" applyBorder="1" applyAlignment="1">
      <alignment horizontal="left" vertical="center"/>
    </xf>
    <xf numFmtId="0" fontId="18" fillId="4" borderId="0" xfId="0" applyFont="1" applyFill="1" applyBorder="1" applyAlignment="1">
      <alignment horizontal="left" vertical="top"/>
    </xf>
    <xf numFmtId="165" fontId="16" fillId="4" borderId="19" xfId="0" applyNumberFormat="1" applyFont="1" applyFill="1" applyBorder="1" applyAlignment="1">
      <alignment horizontal="center" vertical="center" shrinkToFit="1"/>
    </xf>
    <xf numFmtId="1" fontId="16" fillId="4" borderId="19" xfId="0" applyNumberFormat="1" applyFont="1" applyFill="1" applyBorder="1" applyAlignment="1">
      <alignment horizontal="center" vertical="top" shrinkToFit="1"/>
    </xf>
    <xf numFmtId="0" fontId="7" fillId="4" borderId="19" xfId="0" applyFont="1" applyFill="1" applyBorder="1" applyAlignment="1">
      <alignment horizontal="center" vertical="top" wrapText="1"/>
    </xf>
    <xf numFmtId="0" fontId="7" fillId="4" borderId="19" xfId="0" applyFont="1" applyFill="1" applyBorder="1" applyAlignment="1">
      <alignment horizontal="left" vertical="top" wrapText="1"/>
    </xf>
    <xf numFmtId="0" fontId="7" fillId="4" borderId="19" xfId="0" applyFont="1" applyFill="1" applyBorder="1" applyAlignment="1">
      <alignment horizontal="center" vertical="center" wrapText="1"/>
    </xf>
    <xf numFmtId="44" fontId="7" fillId="4" borderId="19" xfId="1" applyNumberFormat="1" applyFont="1" applyFill="1" applyBorder="1" applyAlignment="1">
      <alignment horizontal="center" vertical="center" wrapText="1"/>
    </xf>
    <xf numFmtId="44" fontId="7" fillId="4" borderId="19" xfId="1" applyFont="1" applyFill="1" applyBorder="1" applyAlignment="1">
      <alignment horizontal="right" vertical="center" wrapText="1"/>
    </xf>
    <xf numFmtId="1" fontId="16" fillId="4" borderId="19" xfId="0" applyNumberFormat="1" applyFont="1" applyFill="1" applyBorder="1" applyAlignment="1">
      <alignment horizontal="center" vertical="center" shrinkToFit="1"/>
    </xf>
    <xf numFmtId="165" fontId="16" fillId="4" borderId="19" xfId="0" applyNumberFormat="1" applyFont="1" applyFill="1" applyBorder="1" applyAlignment="1">
      <alignment horizontal="center" vertical="top" shrinkToFit="1"/>
    </xf>
    <xf numFmtId="0" fontId="15" fillId="4" borderId="19" xfId="0" applyFont="1" applyFill="1" applyBorder="1" applyAlignment="1">
      <alignment horizontal="left" vertical="top" wrapText="1"/>
    </xf>
    <xf numFmtId="0" fontId="15" fillId="4" borderId="0" xfId="0" applyFont="1" applyFill="1" applyBorder="1" applyAlignment="1">
      <alignment horizontal="left" vertical="top"/>
    </xf>
    <xf numFmtId="0" fontId="7" fillId="2" borderId="10" xfId="7" applyFont="1" applyFill="1" applyBorder="1" applyAlignment="1"/>
    <xf numFmtId="0" fontId="7" fillId="2" borderId="0" xfId="7" applyFont="1" applyFill="1" applyBorder="1"/>
    <xf numFmtId="0" fontId="8" fillId="15" borderId="12" xfId="0" applyFont="1" applyFill="1" applyBorder="1" applyAlignment="1">
      <alignment horizontal="right" vertical="top" wrapText="1"/>
    </xf>
    <xf numFmtId="0" fontId="8" fillId="15" borderId="12" xfId="0" applyFont="1" applyFill="1" applyBorder="1" applyAlignment="1">
      <alignment horizontal="center" vertical="top" wrapText="1"/>
    </xf>
    <xf numFmtId="0" fontId="15" fillId="16" borderId="12" xfId="0" applyFont="1" applyFill="1" applyBorder="1" applyAlignment="1">
      <alignment horizontal="right" vertical="top" wrapText="1"/>
    </xf>
    <xf numFmtId="0" fontId="15" fillId="16" borderId="12" xfId="0" applyFont="1" applyFill="1" applyBorder="1" applyAlignment="1">
      <alignment horizontal="center" vertical="top" wrapText="1"/>
    </xf>
    <xf numFmtId="166" fontId="15" fillId="16" borderId="12" xfId="0" applyNumberFormat="1" applyFont="1" applyFill="1" applyBorder="1" applyAlignment="1">
      <alignment horizontal="right" vertical="top" wrapText="1"/>
    </xf>
    <xf numFmtId="4" fontId="15" fillId="16" borderId="12" xfId="0" applyNumberFormat="1" applyFont="1" applyFill="1" applyBorder="1" applyAlignment="1">
      <alignment horizontal="right" vertical="top" wrapText="1"/>
    </xf>
    <xf numFmtId="0" fontId="13" fillId="17" borderId="12" xfId="0" applyFont="1" applyFill="1" applyBorder="1" applyAlignment="1">
      <alignment horizontal="right" vertical="top" wrapText="1"/>
    </xf>
    <xf numFmtId="0" fontId="13" fillId="17" borderId="12" xfId="0" applyFont="1" applyFill="1" applyBorder="1" applyAlignment="1">
      <alignment horizontal="center" vertical="top" wrapText="1"/>
    </xf>
    <xf numFmtId="166" fontId="13" fillId="17" borderId="12" xfId="0" applyNumberFormat="1" applyFont="1" applyFill="1" applyBorder="1" applyAlignment="1">
      <alignment horizontal="right" vertical="top" wrapText="1"/>
    </xf>
    <xf numFmtId="4" fontId="13" fillId="17" borderId="12" xfId="0" applyNumberFormat="1" applyFont="1" applyFill="1" applyBorder="1" applyAlignment="1">
      <alignment horizontal="right" vertical="top" wrapText="1"/>
    </xf>
    <xf numFmtId="0" fontId="13" fillId="18" borderId="12" xfId="0" applyFont="1" applyFill="1" applyBorder="1" applyAlignment="1">
      <alignment horizontal="right" vertical="top" wrapText="1"/>
    </xf>
    <xf numFmtId="0" fontId="13" fillId="18" borderId="12" xfId="0" applyFont="1" applyFill="1" applyBorder="1" applyAlignment="1">
      <alignment horizontal="center" vertical="top" wrapText="1"/>
    </xf>
    <xf numFmtId="166" fontId="13" fillId="18" borderId="12" xfId="0" applyNumberFormat="1" applyFont="1" applyFill="1" applyBorder="1" applyAlignment="1">
      <alignment horizontal="right" vertical="top" wrapText="1"/>
    </xf>
    <xf numFmtId="4" fontId="13" fillId="18" borderId="12" xfId="0" applyNumberFormat="1" applyFont="1" applyFill="1" applyBorder="1" applyAlignment="1">
      <alignment horizontal="right" vertical="top" wrapText="1"/>
    </xf>
    <xf numFmtId="0" fontId="15" fillId="16" borderId="49" xfId="0" applyFont="1" applyFill="1" applyBorder="1" applyAlignment="1">
      <alignment horizontal="left" vertical="top" wrapText="1"/>
    </xf>
    <xf numFmtId="44" fontId="7" fillId="4" borderId="19" xfId="1" applyFont="1" applyFill="1" applyBorder="1" applyAlignment="1">
      <alignment horizontal="center" vertical="center" wrapText="1"/>
    </xf>
    <xf numFmtId="0" fontId="7" fillId="2" borderId="0" xfId="7" applyFont="1" applyFill="1" applyBorder="1" applyAlignment="1"/>
    <xf numFmtId="0" fontId="26" fillId="19" borderId="48" xfId="0" applyFont="1" applyFill="1" applyBorder="1" applyAlignment="1">
      <alignment horizontal="center" vertical="center" wrapText="1"/>
    </xf>
    <xf numFmtId="0" fontId="26" fillId="19" borderId="50" xfId="0" applyFont="1" applyFill="1" applyBorder="1" applyAlignment="1">
      <alignment horizontal="center" vertical="center" wrapText="1"/>
    </xf>
    <xf numFmtId="0" fontId="16" fillId="0" borderId="50" xfId="0" applyFont="1" applyBorder="1" applyAlignment="1">
      <alignment horizontal="center" vertical="top" wrapText="1"/>
    </xf>
    <xf numFmtId="0" fontId="16" fillId="0" borderId="50" xfId="0" applyFont="1" applyBorder="1" applyAlignment="1">
      <alignment horizontal="justify" vertical="top" wrapText="1"/>
    </xf>
    <xf numFmtId="167" fontId="16" fillId="0" borderId="50" xfId="0" applyNumberFormat="1" applyFont="1" applyBorder="1" applyAlignment="1">
      <alignment horizontal="right" vertical="top" wrapText="1"/>
    </xf>
    <xf numFmtId="168" fontId="16" fillId="0" borderId="50" xfId="0" applyNumberFormat="1" applyFont="1" applyBorder="1" applyAlignment="1">
      <alignment horizontal="right" vertical="top" wrapText="1"/>
    </xf>
    <xf numFmtId="0" fontId="26" fillId="20" borderId="50" xfId="0" applyFont="1" applyFill="1" applyBorder="1" applyAlignment="1">
      <alignment horizontal="center" vertical="center" wrapText="1"/>
    </xf>
    <xf numFmtId="0" fontId="7" fillId="4" borderId="19" xfId="0" applyFont="1" applyFill="1" applyBorder="1" applyAlignment="1">
      <alignment horizontal="left" vertical="center" wrapText="1"/>
    </xf>
    <xf numFmtId="0" fontId="29" fillId="15" borderId="12" xfId="0" applyFont="1" applyFill="1" applyBorder="1" applyAlignment="1">
      <alignment horizontal="right" vertical="top" wrapText="1"/>
    </xf>
    <xf numFmtId="0" fontId="29" fillId="15" borderId="12" xfId="0" applyFont="1" applyFill="1" applyBorder="1" applyAlignment="1">
      <alignment horizontal="center" vertical="top" wrapText="1"/>
    </xf>
    <xf numFmtId="0" fontId="30" fillId="16" borderId="12" xfId="0" applyFont="1" applyFill="1" applyBorder="1" applyAlignment="1">
      <alignment horizontal="right" vertical="top" wrapText="1"/>
    </xf>
    <xf numFmtId="0" fontId="30" fillId="16" borderId="12" xfId="0" applyFont="1" applyFill="1" applyBorder="1" applyAlignment="1">
      <alignment horizontal="center" vertical="top" wrapText="1"/>
    </xf>
    <xf numFmtId="166" fontId="30" fillId="16" borderId="12" xfId="0" applyNumberFormat="1" applyFont="1" applyFill="1" applyBorder="1" applyAlignment="1">
      <alignment horizontal="right" vertical="top" wrapText="1"/>
    </xf>
    <xf numFmtId="4" fontId="30" fillId="16" borderId="12" xfId="0" applyNumberFormat="1" applyFont="1" applyFill="1" applyBorder="1" applyAlignment="1">
      <alignment horizontal="right" vertical="top" wrapText="1"/>
    </xf>
    <xf numFmtId="0" fontId="31" fillId="17" borderId="12" xfId="0" applyFont="1" applyFill="1" applyBorder="1" applyAlignment="1">
      <alignment horizontal="right" vertical="top" wrapText="1"/>
    </xf>
    <xf numFmtId="0" fontId="31" fillId="17" borderId="12" xfId="0" applyFont="1" applyFill="1" applyBorder="1" applyAlignment="1">
      <alignment horizontal="center" vertical="top" wrapText="1"/>
    </xf>
    <xf numFmtId="166" fontId="31" fillId="17" borderId="12" xfId="0" applyNumberFormat="1" applyFont="1" applyFill="1" applyBorder="1" applyAlignment="1">
      <alignment horizontal="right" vertical="top" wrapText="1"/>
    </xf>
    <xf numFmtId="4" fontId="31" fillId="17" borderId="12" xfId="0" applyNumberFormat="1" applyFont="1" applyFill="1" applyBorder="1" applyAlignment="1">
      <alignment horizontal="right" vertical="top" wrapText="1"/>
    </xf>
    <xf numFmtId="0" fontId="31" fillId="18" borderId="12" xfId="0" applyFont="1" applyFill="1" applyBorder="1" applyAlignment="1">
      <alignment horizontal="right" vertical="top" wrapText="1"/>
    </xf>
    <xf numFmtId="0" fontId="31" fillId="18" borderId="12" xfId="0" applyFont="1" applyFill="1" applyBorder="1" applyAlignment="1">
      <alignment horizontal="center" vertical="top" wrapText="1"/>
    </xf>
    <xf numFmtId="166" fontId="31" fillId="18" borderId="12" xfId="0" applyNumberFormat="1" applyFont="1" applyFill="1" applyBorder="1" applyAlignment="1">
      <alignment horizontal="right" vertical="top" wrapText="1"/>
    </xf>
    <xf numFmtId="4" fontId="31" fillId="18" borderId="12" xfId="0" applyNumberFormat="1" applyFont="1" applyFill="1" applyBorder="1" applyAlignment="1">
      <alignment horizontal="right" vertical="top" wrapText="1"/>
    </xf>
    <xf numFmtId="0" fontId="30" fillId="16" borderId="49" xfId="0" applyFont="1" applyFill="1" applyBorder="1" applyAlignment="1">
      <alignment horizontal="left" vertical="top" wrapText="1"/>
    </xf>
    <xf numFmtId="0" fontId="15" fillId="0" borderId="9" xfId="0" applyFont="1" applyFill="1" applyBorder="1" applyAlignment="1">
      <alignment horizontal="left" vertical="top"/>
    </xf>
    <xf numFmtId="0" fontId="15" fillId="0" borderId="10" xfId="0" applyFont="1" applyFill="1" applyBorder="1" applyAlignment="1">
      <alignment horizontal="left" vertical="top"/>
    </xf>
    <xf numFmtId="0" fontId="26" fillId="19" borderId="51" xfId="0" applyFont="1" applyFill="1" applyBorder="1" applyAlignment="1">
      <alignment horizontal="center" vertical="center" wrapText="1"/>
    </xf>
    <xf numFmtId="0" fontId="16" fillId="0" borderId="52" xfId="0" applyFont="1" applyBorder="1" applyAlignment="1">
      <alignment horizontal="center" vertical="top" wrapText="1"/>
    </xf>
    <xf numFmtId="168" fontId="16" fillId="0" borderId="51" xfId="0" applyNumberFormat="1" applyFont="1" applyBorder="1" applyAlignment="1">
      <alignment horizontal="right" vertical="top" wrapText="1"/>
    </xf>
    <xf numFmtId="0" fontId="16" fillId="0" borderId="9" xfId="0" applyFont="1" applyBorder="1" applyAlignment="1" applyProtection="1">
      <alignment wrapText="1"/>
      <protection locked="0"/>
    </xf>
    <xf numFmtId="0" fontId="16" fillId="0" borderId="0" xfId="0" applyFont="1" applyBorder="1" applyAlignment="1" applyProtection="1">
      <alignment wrapText="1"/>
      <protection locked="0"/>
    </xf>
    <xf numFmtId="168" fontId="26" fillId="0" borderId="51" xfId="0" applyNumberFormat="1" applyFont="1" applyBorder="1" applyAlignment="1">
      <alignment horizontal="right" vertical="top" wrapText="1"/>
    </xf>
    <xf numFmtId="168" fontId="26" fillId="0" borderId="51" xfId="0" applyNumberFormat="1" applyFont="1" applyBorder="1" applyAlignment="1">
      <alignment horizontal="right" vertical="center" wrapText="1"/>
    </xf>
    <xf numFmtId="0" fontId="16" fillId="0" borderId="9" xfId="0" applyFont="1" applyFill="1" applyBorder="1" applyAlignment="1">
      <alignment horizontal="left" vertical="top"/>
    </xf>
    <xf numFmtId="0" fontId="16" fillId="0" borderId="10" xfId="0" applyFont="1" applyFill="1" applyBorder="1" applyAlignment="1">
      <alignment horizontal="left" vertical="top"/>
    </xf>
    <xf numFmtId="0" fontId="26" fillId="20" borderId="51" xfId="0" applyFont="1" applyFill="1" applyBorder="1" applyAlignment="1">
      <alignment horizontal="center" vertical="center" wrapText="1"/>
    </xf>
    <xf numFmtId="0" fontId="16" fillId="0" borderId="10" xfId="0" applyFont="1" applyBorder="1" applyAlignment="1" applyProtection="1">
      <alignment wrapText="1"/>
      <protection locked="0"/>
    </xf>
    <xf numFmtId="0" fontId="16" fillId="0" borderId="46" xfId="0" applyFont="1" applyBorder="1" applyAlignment="1" applyProtection="1">
      <alignment wrapText="1"/>
      <protection locked="0"/>
    </xf>
    <xf numFmtId="0" fontId="16" fillId="0" borderId="7" xfId="0" applyFont="1" applyBorder="1" applyAlignment="1" applyProtection="1">
      <alignment wrapText="1"/>
      <protection locked="0"/>
    </xf>
    <xf numFmtId="168" fontId="26" fillId="0" borderId="54" xfId="0" applyNumberFormat="1" applyFont="1" applyBorder="1" applyAlignment="1">
      <alignment horizontal="right" vertical="center" wrapText="1"/>
    </xf>
    <xf numFmtId="44" fontId="16" fillId="0" borderId="0" xfId="1" applyFont="1" applyFill="1" applyBorder="1" applyAlignment="1">
      <alignment horizontal="left" vertical="top"/>
    </xf>
    <xf numFmtId="0" fontId="13" fillId="2" borderId="15" xfId="9" applyFont="1" applyFill="1" applyBorder="1" applyAlignment="1">
      <alignment vertical="center"/>
    </xf>
    <xf numFmtId="0" fontId="13" fillId="2" borderId="16" xfId="9" applyFont="1" applyFill="1" applyBorder="1" applyAlignment="1">
      <alignment vertical="center"/>
    </xf>
    <xf numFmtId="0" fontId="19" fillId="0" borderId="0" xfId="3"/>
    <xf numFmtId="0" fontId="13" fillId="2" borderId="9" xfId="9" applyFont="1" applyFill="1" applyBorder="1" applyAlignment="1">
      <alignment vertical="center"/>
    </xf>
    <xf numFmtId="0" fontId="13" fillId="2" borderId="0" xfId="9" applyFont="1" applyFill="1" applyAlignment="1">
      <alignment vertical="center"/>
    </xf>
    <xf numFmtId="0" fontId="32" fillId="2" borderId="9" xfId="9" applyFont="1" applyFill="1" applyBorder="1" applyAlignment="1">
      <alignment horizontal="left" vertical="center" wrapText="1"/>
    </xf>
    <xf numFmtId="0" fontId="32" fillId="2" borderId="0" xfId="9" applyFont="1" applyFill="1" applyAlignment="1">
      <alignment horizontal="left" vertical="center" wrapText="1"/>
    </xf>
    <xf numFmtId="0" fontId="32" fillId="2" borderId="10" xfId="9" applyFont="1" applyFill="1" applyBorder="1" applyAlignment="1">
      <alignment horizontal="left" vertical="center" wrapText="1"/>
    </xf>
    <xf numFmtId="0" fontId="13" fillId="2" borderId="55" xfId="9" applyFont="1" applyFill="1" applyBorder="1" applyAlignment="1">
      <alignment horizontal="right" vertical="center"/>
    </xf>
    <xf numFmtId="0" fontId="7" fillId="0" borderId="0" xfId="7" applyFont="1"/>
    <xf numFmtId="0" fontId="7" fillId="0" borderId="10" xfId="7" applyFont="1" applyBorder="1"/>
    <xf numFmtId="0" fontId="13" fillId="0" borderId="9" xfId="3" applyFont="1" applyBorder="1" applyAlignment="1">
      <alignment horizontal="right"/>
    </xf>
    <xf numFmtId="2" fontId="7" fillId="0" borderId="0" xfId="7" applyNumberFormat="1" applyFont="1" applyAlignment="1">
      <alignment horizontal="right"/>
    </xf>
    <xf numFmtId="2" fontId="7" fillId="0" borderId="0" xfId="7" applyNumberFormat="1" applyFont="1"/>
    <xf numFmtId="0" fontId="13" fillId="0" borderId="46" xfId="3" applyFont="1" applyBorder="1"/>
    <xf numFmtId="0" fontId="13" fillId="0" borderId="7" xfId="3" applyFont="1" applyBorder="1"/>
    <xf numFmtId="0" fontId="13" fillId="0" borderId="47" xfId="3" applyFont="1" applyBorder="1"/>
    <xf numFmtId="0" fontId="19" fillId="0" borderId="11" xfId="3" applyBorder="1"/>
    <xf numFmtId="0" fontId="19" fillId="0" borderId="13" xfId="3" applyBorder="1"/>
    <xf numFmtId="0" fontId="19" fillId="0" borderId="14" xfId="3" applyBorder="1"/>
    <xf numFmtId="44" fontId="12" fillId="2" borderId="0" xfId="2" applyFont="1" applyFill="1" applyBorder="1" applyAlignment="1">
      <alignment horizontal="left" vertical="center"/>
    </xf>
    <xf numFmtId="44" fontId="12" fillId="2" borderId="5" xfId="2" applyFont="1" applyFill="1" applyBorder="1" applyAlignment="1">
      <alignment horizontal="left" vertical="center"/>
    </xf>
    <xf numFmtId="44" fontId="15" fillId="0" borderId="0" xfId="0" applyNumberFormat="1" applyFont="1" applyFill="1" applyBorder="1" applyAlignment="1">
      <alignment horizontal="center" vertical="center"/>
    </xf>
    <xf numFmtId="44" fontId="8" fillId="4" borderId="0" xfId="1" applyFont="1" applyFill="1"/>
    <xf numFmtId="44" fontId="18" fillId="5" borderId="0" xfId="1" applyFont="1" applyFill="1" applyBorder="1" applyAlignment="1">
      <alignment horizontal="left" vertical="top"/>
    </xf>
    <xf numFmtId="44" fontId="18" fillId="4" borderId="0" xfId="1" applyFont="1" applyFill="1" applyBorder="1" applyAlignment="1">
      <alignment horizontal="left" vertical="top"/>
    </xf>
    <xf numFmtId="44" fontId="15" fillId="4" borderId="0" xfId="1" applyFont="1" applyFill="1" applyBorder="1" applyAlignment="1">
      <alignment horizontal="left" vertical="top"/>
    </xf>
    <xf numFmtId="44" fontId="14" fillId="5" borderId="19" xfId="1" applyNumberFormat="1" applyFont="1" applyFill="1" applyBorder="1" applyAlignment="1">
      <alignment horizontal="right" vertical="center" wrapText="1"/>
    </xf>
    <xf numFmtId="44" fontId="18" fillId="5" borderId="0" xfId="1" applyNumberFormat="1" applyFont="1" applyFill="1" applyBorder="1" applyAlignment="1">
      <alignment horizontal="center" vertical="center"/>
    </xf>
    <xf numFmtId="44" fontId="34" fillId="22" borderId="0" xfId="1" applyFont="1" applyFill="1" applyBorder="1" applyAlignment="1">
      <alignment horizontal="center" vertical="center"/>
    </xf>
    <xf numFmtId="44" fontId="15" fillId="0" borderId="0" xfId="1" applyNumberFormat="1" applyFont="1" applyFill="1" applyBorder="1" applyAlignment="1">
      <alignment horizontal="left" vertical="center"/>
    </xf>
    <xf numFmtId="44" fontId="8" fillId="4" borderId="0" xfId="1" applyNumberFormat="1" applyFont="1" applyFill="1" applyAlignment="1">
      <alignment horizontal="center" vertical="center"/>
    </xf>
    <xf numFmtId="44" fontId="18" fillId="4" borderId="0" xfId="1" applyNumberFormat="1" applyFont="1" applyFill="1" applyBorder="1" applyAlignment="1">
      <alignment horizontal="center" vertical="center"/>
    </xf>
    <xf numFmtId="44" fontId="15" fillId="4" borderId="0" xfId="1" applyNumberFormat="1" applyFont="1" applyFill="1" applyBorder="1" applyAlignment="1">
      <alignment horizontal="center" vertical="center"/>
    </xf>
    <xf numFmtId="0" fontId="9" fillId="2" borderId="97" xfId="3" applyFont="1" applyFill="1" applyBorder="1"/>
    <xf numFmtId="0" fontId="9" fillId="2" borderId="98" xfId="3" applyFont="1" applyFill="1" applyBorder="1"/>
    <xf numFmtId="0" fontId="13" fillId="2" borderId="97" xfId="3" applyFont="1" applyFill="1" applyBorder="1"/>
    <xf numFmtId="0" fontId="13" fillId="2" borderId="98" xfId="3" applyFont="1" applyFill="1" applyBorder="1"/>
    <xf numFmtId="0" fontId="8" fillId="2" borderId="97" xfId="3" applyFont="1" applyFill="1" applyBorder="1" applyAlignment="1">
      <alignment horizontal="left" vertical="center"/>
    </xf>
    <xf numFmtId="0" fontId="8" fillId="2" borderId="98" xfId="3" applyFont="1" applyFill="1" applyBorder="1" applyAlignment="1">
      <alignment horizontal="left" vertical="center"/>
    </xf>
    <xf numFmtId="0" fontId="8" fillId="2" borderId="98" xfId="3" applyFont="1" applyFill="1" applyBorder="1" applyAlignment="1">
      <alignment vertical="center"/>
    </xf>
    <xf numFmtId="0" fontId="8" fillId="2" borderId="99" xfId="3" applyFont="1" applyFill="1" applyBorder="1" applyAlignment="1">
      <alignment vertical="center"/>
    </xf>
    <xf numFmtId="0" fontId="7" fillId="2" borderId="97" xfId="3" applyFont="1" applyFill="1" applyBorder="1"/>
    <xf numFmtId="0" fontId="10" fillId="2" borderId="98" xfId="3" applyFont="1" applyFill="1" applyBorder="1"/>
    <xf numFmtId="0" fontId="13" fillId="2" borderId="97" xfId="3" applyFont="1" applyFill="1" applyBorder="1" applyAlignment="1">
      <alignment horizontal="left" vertical="center"/>
    </xf>
    <xf numFmtId="0" fontId="7" fillId="2" borderId="98" xfId="3" applyFont="1" applyFill="1" applyBorder="1" applyAlignment="1">
      <alignment horizontal="left"/>
    </xf>
    <xf numFmtId="0" fontId="7" fillId="2" borderId="98" xfId="4" applyFont="1" applyFill="1" applyBorder="1" applyAlignment="1">
      <alignment horizontal="center" vertical="center"/>
    </xf>
    <xf numFmtId="2" fontId="7" fillId="2" borderId="98" xfId="4" applyNumberFormat="1" applyFont="1" applyFill="1" applyBorder="1" applyAlignment="1">
      <alignment horizontal="left" vertical="center"/>
    </xf>
    <xf numFmtId="44" fontId="7" fillId="2" borderId="98" xfId="2" applyFont="1" applyFill="1" applyBorder="1" applyAlignment="1">
      <alignment horizontal="left" vertical="center"/>
    </xf>
    <xf numFmtId="0" fontId="7" fillId="0" borderId="97" xfId="4" applyFont="1" applyBorder="1"/>
    <xf numFmtId="0" fontId="7" fillId="0" borderId="98" xfId="4" applyFont="1" applyBorder="1"/>
    <xf numFmtId="0" fontId="8" fillId="0" borderId="98" xfId="4" applyFont="1" applyBorder="1" applyAlignment="1">
      <alignment vertical="center"/>
    </xf>
    <xf numFmtId="0" fontId="8" fillId="0" borderId="98" xfId="4" applyFont="1" applyBorder="1"/>
    <xf numFmtId="2" fontId="7" fillId="0" borderId="98" xfId="4" applyNumberFormat="1" applyFont="1" applyBorder="1"/>
    <xf numFmtId="0" fontId="7" fillId="0" borderId="99" xfId="4" applyFont="1" applyBorder="1"/>
    <xf numFmtId="0" fontId="36" fillId="23" borderId="97" xfId="10" applyFont="1" applyFill="1" applyBorder="1" applyAlignment="1">
      <alignment horizontal="center" vertical="center" wrapText="1"/>
    </xf>
    <xf numFmtId="0" fontId="36" fillId="23" borderId="98" xfId="10" applyFont="1" applyFill="1" applyBorder="1" applyAlignment="1">
      <alignment horizontal="center" vertical="center" wrapText="1"/>
    </xf>
    <xf numFmtId="0" fontId="13" fillId="23" borderId="98" xfId="10" applyFont="1" applyFill="1" applyBorder="1" applyAlignment="1">
      <alignment horizontal="center" vertical="center" wrapText="1"/>
    </xf>
    <xf numFmtId="0" fontId="13" fillId="23" borderId="99" xfId="10" applyFont="1" applyFill="1" applyBorder="1" applyAlignment="1">
      <alignment horizontal="center" vertical="center" wrapText="1"/>
    </xf>
    <xf numFmtId="10" fontId="37" fillId="4" borderId="98" xfId="6" applyNumberFormat="1" applyFont="1" applyFill="1" applyBorder="1" applyAlignment="1">
      <alignment horizontal="right" vertical="top" wrapText="1"/>
    </xf>
    <xf numFmtId="10" fontId="38" fillId="5" borderId="99" xfId="6" applyNumberFormat="1" applyFont="1" applyFill="1" applyBorder="1" applyAlignment="1">
      <alignment horizontal="right" vertical="top" wrapText="1"/>
    </xf>
    <xf numFmtId="44" fontId="37" fillId="24" borderId="98" xfId="2" applyFont="1" applyFill="1" applyBorder="1" applyAlignment="1">
      <alignment horizontal="right" vertical="top" wrapText="1"/>
    </xf>
    <xf numFmtId="44" fontId="38" fillId="5" borderId="99" xfId="6" applyNumberFormat="1" applyFont="1" applyFill="1" applyBorder="1" applyAlignment="1">
      <alignment horizontal="right" vertical="top" wrapText="1"/>
    </xf>
    <xf numFmtId="44" fontId="37" fillId="4" borderId="98" xfId="2" applyFont="1" applyFill="1" applyBorder="1" applyAlignment="1">
      <alignment horizontal="right" vertical="top" wrapText="1"/>
    </xf>
    <xf numFmtId="10" fontId="20" fillId="4" borderId="98" xfId="4" applyNumberFormat="1" applyFont="1" applyFill="1" applyBorder="1" applyAlignment="1">
      <alignment horizontal="right" vertical="top" wrapText="1"/>
    </xf>
    <xf numFmtId="44" fontId="20" fillId="4" borderId="98" xfId="4" applyNumberFormat="1" applyFont="1" applyFill="1" applyBorder="1" applyAlignment="1">
      <alignment horizontal="right" vertical="top" wrapText="1"/>
    </xf>
    <xf numFmtId="10" fontId="20" fillId="4" borderId="98" xfId="4" applyNumberFormat="1" applyFont="1" applyFill="1" applyBorder="1" applyAlignment="1">
      <alignment vertical="top"/>
    </xf>
    <xf numFmtId="44" fontId="20" fillId="4" borderId="101" xfId="4" applyNumberFormat="1" applyFont="1" applyFill="1" applyBorder="1" applyAlignment="1">
      <alignment horizontal="right" vertical="top" wrapText="1"/>
    </xf>
    <xf numFmtId="44" fontId="20" fillId="4" borderId="101" xfId="4" applyNumberFormat="1" applyFont="1" applyFill="1" applyBorder="1" applyAlignment="1">
      <alignment vertical="top"/>
    </xf>
    <xf numFmtId="0" fontId="7" fillId="24" borderId="98" xfId="4" applyFont="1" applyFill="1" applyBorder="1"/>
    <xf numFmtId="0" fontId="31" fillId="17" borderId="12" xfId="0" applyFont="1" applyFill="1" applyBorder="1" applyAlignment="1">
      <alignment horizontal="left" vertical="top" wrapText="1"/>
    </xf>
    <xf numFmtId="0" fontId="31" fillId="18" borderId="12" xfId="0" applyFont="1" applyFill="1" applyBorder="1" applyAlignment="1">
      <alignment horizontal="left" vertical="top" wrapText="1"/>
    </xf>
    <xf numFmtId="0" fontId="7" fillId="2" borderId="10" xfId="7" applyFont="1" applyFill="1" applyBorder="1" applyAlignment="1">
      <alignment horizontal="center"/>
    </xf>
    <xf numFmtId="0" fontId="7" fillId="2" borderId="0" xfId="7" applyFont="1" applyFill="1" applyBorder="1" applyAlignment="1">
      <alignment horizontal="center"/>
    </xf>
    <xf numFmtId="0" fontId="7" fillId="2" borderId="0" xfId="7" applyFont="1" applyFill="1" applyBorder="1" applyAlignment="1">
      <alignment horizontal="right"/>
    </xf>
    <xf numFmtId="0" fontId="7" fillId="2" borderId="9" xfId="7" applyFont="1" applyFill="1" applyBorder="1" applyAlignment="1">
      <alignment horizontal="left"/>
    </xf>
    <xf numFmtId="0" fontId="7" fillId="2" borderId="0" xfId="7" applyFont="1" applyFill="1" applyBorder="1" applyAlignment="1">
      <alignment horizontal="left"/>
    </xf>
    <xf numFmtId="0" fontId="7" fillId="2" borderId="10" xfId="7" applyFont="1" applyFill="1" applyBorder="1" applyAlignment="1">
      <alignment horizontal="left"/>
    </xf>
    <xf numFmtId="0" fontId="30" fillId="16" borderId="12" xfId="0" applyFont="1" applyFill="1" applyBorder="1" applyAlignment="1">
      <alignment horizontal="left" vertical="top" wrapText="1"/>
    </xf>
    <xf numFmtId="0" fontId="29" fillId="15" borderId="12" xfId="0" applyFont="1" applyFill="1" applyBorder="1" applyAlignment="1">
      <alignment horizontal="left" vertical="top" wrapText="1"/>
    </xf>
    <xf numFmtId="0" fontId="8" fillId="15" borderId="12" xfId="0" applyFont="1" applyFill="1" applyBorder="1" applyAlignment="1">
      <alignment horizontal="left" vertical="top" wrapText="1"/>
    </xf>
    <xf numFmtId="0" fontId="15" fillId="16" borderId="12" xfId="0" applyFont="1" applyFill="1" applyBorder="1" applyAlignment="1">
      <alignment horizontal="left" vertical="top" wrapText="1"/>
    </xf>
    <xf numFmtId="0" fontId="13" fillId="17" borderId="12" xfId="0" applyFont="1" applyFill="1" applyBorder="1" applyAlignment="1">
      <alignment horizontal="left" vertical="top" wrapText="1"/>
    </xf>
    <xf numFmtId="0" fontId="13" fillId="18" borderId="12" xfId="0" applyFont="1" applyFill="1" applyBorder="1" applyAlignment="1">
      <alignment horizontal="left" vertical="top" wrapText="1"/>
    </xf>
    <xf numFmtId="0" fontId="29" fillId="15" borderId="103" xfId="0" applyFont="1" applyFill="1" applyBorder="1" applyAlignment="1">
      <alignment horizontal="left" vertical="top" wrapText="1"/>
    </xf>
    <xf numFmtId="0" fontId="29" fillId="15" borderId="104" xfId="0" applyFont="1" applyFill="1" applyBorder="1" applyAlignment="1">
      <alignment horizontal="right" vertical="top" wrapText="1"/>
    </xf>
    <xf numFmtId="0" fontId="30" fillId="16" borderId="103" xfId="0" applyFont="1" applyFill="1" applyBorder="1" applyAlignment="1">
      <alignment horizontal="left" vertical="top" wrapText="1"/>
    </xf>
    <xf numFmtId="4" fontId="30" fillId="16" borderId="104" xfId="0" applyNumberFormat="1" applyFont="1" applyFill="1" applyBorder="1" applyAlignment="1">
      <alignment horizontal="right" vertical="top" wrapText="1"/>
    </xf>
    <xf numFmtId="0" fontId="31" fillId="17" borderId="103" xfId="0" applyFont="1" applyFill="1" applyBorder="1" applyAlignment="1">
      <alignment horizontal="left" vertical="top" wrapText="1"/>
    </xf>
    <xf numFmtId="4" fontId="31" fillId="17" borderId="104" xfId="0" applyNumberFormat="1" applyFont="1" applyFill="1" applyBorder="1" applyAlignment="1">
      <alignment horizontal="right" vertical="top" wrapText="1"/>
    </xf>
    <xf numFmtId="0" fontId="31" fillId="18" borderId="103" xfId="0" applyFont="1" applyFill="1" applyBorder="1" applyAlignment="1">
      <alignment horizontal="left" vertical="top" wrapText="1"/>
    </xf>
    <xf numFmtId="4" fontId="31" fillId="18" borderId="104" xfId="0" applyNumberFormat="1" applyFont="1" applyFill="1" applyBorder="1" applyAlignment="1">
      <alignment horizontal="right" vertical="top" wrapText="1"/>
    </xf>
    <xf numFmtId="0" fontId="31" fillId="15" borderId="9" xfId="0" applyFont="1" applyFill="1" applyBorder="1" applyAlignment="1">
      <alignment horizontal="right" vertical="top" wrapText="1"/>
    </xf>
    <xf numFmtId="0" fontId="31" fillId="15" borderId="0" xfId="0" applyFont="1" applyFill="1" applyBorder="1" applyAlignment="1">
      <alignment horizontal="right" vertical="top" wrapText="1"/>
    </xf>
    <xf numFmtId="4" fontId="31" fillId="15" borderId="0" xfId="0" applyNumberFormat="1" applyFont="1" applyFill="1" applyBorder="1" applyAlignment="1">
      <alignment horizontal="right" vertical="top" wrapText="1"/>
    </xf>
    <xf numFmtId="4" fontId="31" fillId="15" borderId="10" xfId="0" applyNumberFormat="1" applyFont="1" applyFill="1" applyBorder="1" applyAlignment="1">
      <alignment horizontal="right" vertical="top" wrapText="1"/>
    </xf>
    <xf numFmtId="0" fontId="30" fillId="16" borderId="105" xfId="0" applyFont="1" applyFill="1" applyBorder="1" applyAlignment="1">
      <alignment horizontal="left" vertical="top" wrapText="1"/>
    </xf>
    <xf numFmtId="0" fontId="30" fillId="16" borderId="106" xfId="0" applyFont="1" applyFill="1" applyBorder="1" applyAlignment="1">
      <alignment horizontal="left" vertical="top" wrapText="1"/>
    </xf>
    <xf numFmtId="0" fontId="15" fillId="16" borderId="105" xfId="0" applyFont="1" applyFill="1" applyBorder="1" applyAlignment="1">
      <alignment horizontal="left" vertical="top" wrapText="1"/>
    </xf>
    <xf numFmtId="0" fontId="15" fillId="16" borderId="106" xfId="0" applyFont="1" applyFill="1" applyBorder="1" applyAlignment="1">
      <alignment horizontal="left" vertical="top" wrapText="1"/>
    </xf>
    <xf numFmtId="0" fontId="8" fillId="15" borderId="103" xfId="0" applyFont="1" applyFill="1" applyBorder="1" applyAlignment="1">
      <alignment horizontal="left" vertical="top" wrapText="1"/>
    </xf>
    <xf numFmtId="0" fontId="8" fillId="15" borderId="104" xfId="0" applyFont="1" applyFill="1" applyBorder="1" applyAlignment="1">
      <alignment horizontal="right" vertical="top" wrapText="1"/>
    </xf>
    <xf numFmtId="0" fontId="15" fillId="16" borderId="103" xfId="0" applyFont="1" applyFill="1" applyBorder="1" applyAlignment="1">
      <alignment horizontal="left" vertical="top" wrapText="1"/>
    </xf>
    <xf numFmtId="4" fontId="15" fillId="16" borderId="104" xfId="0" applyNumberFormat="1" applyFont="1" applyFill="1" applyBorder="1" applyAlignment="1">
      <alignment horizontal="right" vertical="top" wrapText="1"/>
    </xf>
    <xf numFmtId="0" fontId="13" fillId="17" borderId="103" xfId="0" applyFont="1" applyFill="1" applyBorder="1" applyAlignment="1">
      <alignment horizontal="left" vertical="top" wrapText="1"/>
    </xf>
    <xf numFmtId="4" fontId="13" fillId="17" borderId="104" xfId="0" applyNumberFormat="1" applyFont="1" applyFill="1" applyBorder="1" applyAlignment="1">
      <alignment horizontal="right" vertical="top" wrapText="1"/>
    </xf>
    <xf numFmtId="0" fontId="13" fillId="18" borderId="103" xfId="0" applyFont="1" applyFill="1" applyBorder="1" applyAlignment="1">
      <alignment horizontal="left" vertical="top" wrapText="1"/>
    </xf>
    <xf numFmtId="4" fontId="13" fillId="18" borderId="104" xfId="0" applyNumberFormat="1" applyFont="1" applyFill="1" applyBorder="1" applyAlignment="1">
      <alignment horizontal="right" vertical="top" wrapText="1"/>
    </xf>
    <xf numFmtId="0" fontId="31" fillId="17" borderId="107" xfId="0" applyFont="1" applyFill="1" applyBorder="1" applyAlignment="1">
      <alignment horizontal="left" vertical="top" wrapText="1"/>
    </xf>
    <xf numFmtId="0" fontId="31" fillId="17" borderId="108" xfId="0" applyFont="1" applyFill="1" applyBorder="1" applyAlignment="1">
      <alignment horizontal="right" vertical="top" wrapText="1"/>
    </xf>
    <xf numFmtId="0" fontId="31" fillId="17" borderId="108" xfId="0" applyFont="1" applyFill="1" applyBorder="1" applyAlignment="1">
      <alignment horizontal="left" vertical="top" wrapText="1"/>
    </xf>
    <xf numFmtId="0" fontId="31" fillId="17" borderId="108" xfId="0" applyFont="1" applyFill="1" applyBorder="1" applyAlignment="1">
      <alignment horizontal="center" vertical="top" wrapText="1"/>
    </xf>
    <xf numFmtId="166" fontId="31" fillId="17" borderId="108" xfId="0" applyNumberFormat="1" applyFont="1" applyFill="1" applyBorder="1" applyAlignment="1">
      <alignment horizontal="right" vertical="top" wrapText="1"/>
    </xf>
    <xf numFmtId="4" fontId="31" fillId="17" borderId="108" xfId="0" applyNumberFormat="1" applyFont="1" applyFill="1" applyBorder="1" applyAlignment="1">
      <alignment horizontal="right" vertical="top" wrapText="1"/>
    </xf>
    <xf numFmtId="4" fontId="31" fillId="17" borderId="109" xfId="0" applyNumberFormat="1" applyFont="1" applyFill="1" applyBorder="1" applyAlignment="1">
      <alignment horizontal="right" vertical="top" wrapText="1"/>
    </xf>
    <xf numFmtId="1" fontId="8" fillId="24" borderId="19" xfId="0" applyNumberFormat="1" applyFont="1" applyFill="1" applyBorder="1" applyAlignment="1">
      <alignment horizontal="center" vertical="top" shrinkToFit="1"/>
    </xf>
    <xf numFmtId="0" fontId="13" fillId="24" borderId="19" xfId="0" applyFont="1" applyFill="1" applyBorder="1" applyAlignment="1">
      <alignment horizontal="left" vertical="center" wrapText="1"/>
    </xf>
    <xf numFmtId="0" fontId="8" fillId="24" borderId="19" xfId="0" applyFont="1" applyFill="1" applyBorder="1" applyAlignment="1">
      <alignment horizontal="left" vertical="top" wrapText="1"/>
    </xf>
    <xf numFmtId="44" fontId="13" fillId="24" borderId="19" xfId="1" applyFont="1" applyFill="1" applyBorder="1" applyAlignment="1">
      <alignment horizontal="center" vertical="center" wrapText="1"/>
    </xf>
    <xf numFmtId="44" fontId="13" fillId="24" borderId="19" xfId="1" applyNumberFormat="1" applyFont="1" applyFill="1" applyBorder="1" applyAlignment="1">
      <alignment horizontal="center" vertical="center" wrapText="1"/>
    </xf>
    <xf numFmtId="44" fontId="8" fillId="24" borderId="19" xfId="1" applyFont="1" applyFill="1" applyBorder="1" applyAlignment="1">
      <alignment horizontal="right" vertical="center" wrapText="1"/>
    </xf>
    <xf numFmtId="0" fontId="13" fillId="24" borderId="0" xfId="0" applyFont="1" applyFill="1" applyBorder="1" applyAlignment="1">
      <alignment horizontal="left" vertical="top"/>
    </xf>
    <xf numFmtId="44" fontId="13" fillId="24" borderId="0" xfId="1" applyNumberFormat="1" applyFont="1" applyFill="1" applyBorder="1" applyAlignment="1">
      <alignment horizontal="center" vertical="center"/>
    </xf>
    <xf numFmtId="44" fontId="13" fillId="24" borderId="0" xfId="1" applyFont="1" applyFill="1" applyBorder="1" applyAlignment="1">
      <alignment horizontal="left" vertical="top"/>
    </xf>
    <xf numFmtId="0" fontId="15" fillId="25" borderId="0" xfId="0" applyFont="1" applyFill="1" applyBorder="1" applyAlignment="1">
      <alignment horizontal="left" vertical="top"/>
    </xf>
    <xf numFmtId="44" fontId="15" fillId="25" borderId="0" xfId="1" applyNumberFormat="1" applyFont="1" applyFill="1" applyBorder="1" applyAlignment="1">
      <alignment horizontal="center" vertical="center"/>
    </xf>
    <xf numFmtId="44" fontId="15" fillId="25" borderId="0" xfId="1" applyFont="1" applyFill="1" applyBorder="1" applyAlignment="1">
      <alignment horizontal="left" vertical="top"/>
    </xf>
    <xf numFmtId="1" fontId="8" fillId="2" borderId="19" xfId="0" applyNumberFormat="1" applyFont="1" applyFill="1" applyBorder="1" applyAlignment="1">
      <alignment horizontal="center" vertical="top" shrinkToFit="1"/>
    </xf>
    <xf numFmtId="0" fontId="13" fillId="2" borderId="19" xfId="0" applyFont="1" applyFill="1" applyBorder="1" applyAlignment="1">
      <alignment horizontal="left" vertical="center" wrapText="1"/>
    </xf>
    <xf numFmtId="0" fontId="8" fillId="2" borderId="19" xfId="0" applyFont="1" applyFill="1" applyBorder="1" applyAlignment="1">
      <alignment horizontal="left" vertical="top" wrapText="1"/>
    </xf>
    <xf numFmtId="44" fontId="13" fillId="2" borderId="19" xfId="1" applyFont="1" applyFill="1" applyBorder="1" applyAlignment="1">
      <alignment horizontal="center" vertical="center" wrapText="1"/>
    </xf>
    <xf numFmtId="44" fontId="13" fillId="2" borderId="19" xfId="1" applyNumberFormat="1" applyFont="1" applyFill="1" applyBorder="1" applyAlignment="1">
      <alignment horizontal="center" vertical="center" wrapText="1"/>
    </xf>
    <xf numFmtId="44" fontId="8" fillId="2" borderId="19" xfId="1" applyFont="1" applyFill="1" applyBorder="1" applyAlignment="1">
      <alignment horizontal="right" vertical="center" wrapText="1"/>
    </xf>
    <xf numFmtId="0" fontId="13" fillId="24" borderId="4" xfId="0" applyFont="1" applyFill="1" applyBorder="1" applyAlignment="1">
      <alignment horizontal="center" vertical="center"/>
    </xf>
    <xf numFmtId="0" fontId="13" fillId="24" borderId="0" xfId="0" applyFont="1" applyFill="1" applyBorder="1" applyAlignment="1">
      <alignment horizontal="center" vertical="center"/>
    </xf>
    <xf numFmtId="0" fontId="9" fillId="2" borderId="4" xfId="0" applyFont="1" applyFill="1" applyBorder="1" applyAlignment="1">
      <alignment horizontal="left" wrapText="1"/>
    </xf>
    <xf numFmtId="0" fontId="9" fillId="2" borderId="0" xfId="0" applyFont="1" applyFill="1" applyBorder="1" applyAlignment="1">
      <alignment horizontal="left" wrapText="1"/>
    </xf>
    <xf numFmtId="0" fontId="9" fillId="2" borderId="0" xfId="0" applyFont="1" applyFill="1" applyAlignment="1">
      <alignment horizontal="left" wrapText="1"/>
    </xf>
    <xf numFmtId="44" fontId="12" fillId="2" borderId="0" xfId="2" applyFont="1" applyFill="1" applyBorder="1" applyAlignment="1">
      <alignment horizontal="center" vertical="center"/>
    </xf>
    <xf numFmtId="44" fontId="12" fillId="2" borderId="5" xfId="2" applyFont="1" applyFill="1" applyBorder="1" applyAlignment="1">
      <alignment horizontal="center" vertical="center"/>
    </xf>
    <xf numFmtId="0" fontId="9" fillId="2" borderId="4" xfId="0" applyFont="1" applyFill="1" applyBorder="1" applyAlignment="1">
      <alignment horizontal="center"/>
    </xf>
    <xf numFmtId="0" fontId="9" fillId="2" borderId="0" xfId="0" applyFont="1" applyFill="1" applyAlignment="1">
      <alignment horizontal="center"/>
    </xf>
    <xf numFmtId="0" fontId="9" fillId="2" borderId="5" xfId="0" applyFont="1" applyFill="1" applyBorder="1" applyAlignment="1">
      <alignment horizontal="center"/>
    </xf>
    <xf numFmtId="0" fontId="7" fillId="2" borderId="4" xfId="0" applyFont="1" applyFill="1" applyBorder="1" applyAlignment="1">
      <alignment horizontal="center"/>
    </xf>
    <xf numFmtId="0" fontId="7" fillId="2" borderId="0" xfId="0" applyFont="1" applyFill="1" applyAlignment="1">
      <alignment horizontal="center"/>
    </xf>
    <xf numFmtId="0" fontId="7" fillId="2" borderId="5" xfId="0" applyFont="1" applyFill="1" applyBorder="1" applyAlignment="1">
      <alignment horizontal="center"/>
    </xf>
    <xf numFmtId="0" fontId="8" fillId="2" borderId="4" xfId="0" applyFont="1" applyFill="1" applyBorder="1" applyAlignment="1">
      <alignment horizontal="left" vertical="center" wrapText="1"/>
    </xf>
    <xf numFmtId="0" fontId="8" fillId="2" borderId="0" xfId="0" applyFont="1" applyFill="1" applyAlignment="1">
      <alignment horizontal="left" vertical="center"/>
    </xf>
    <xf numFmtId="0" fontId="8" fillId="2" borderId="5" xfId="0" applyFont="1" applyFill="1" applyBorder="1" applyAlignment="1">
      <alignment horizontal="left" vertical="center"/>
    </xf>
    <xf numFmtId="0" fontId="8" fillId="2" borderId="4" xfId="0" applyFont="1" applyFill="1" applyBorder="1" applyAlignment="1">
      <alignment horizontal="left" vertical="center"/>
    </xf>
    <xf numFmtId="0" fontId="9" fillId="2" borderId="0" xfId="0" applyFont="1" applyFill="1" applyAlignment="1">
      <alignment horizontal="left"/>
    </xf>
    <xf numFmtId="44" fontId="11" fillId="2" borderId="0" xfId="2" applyFont="1" applyFill="1" applyBorder="1" applyAlignment="1">
      <alignment horizontal="center" vertical="center"/>
    </xf>
    <xf numFmtId="44" fontId="11" fillId="2" borderId="5" xfId="2" applyFont="1" applyFill="1" applyBorder="1" applyAlignment="1">
      <alignment horizontal="center" vertical="center"/>
    </xf>
    <xf numFmtId="0" fontId="5" fillId="2" borderId="1" xfId="0" applyFont="1" applyFill="1" applyBorder="1" applyAlignment="1">
      <alignment horizontal="right"/>
    </xf>
    <xf numFmtId="0" fontId="5" fillId="2" borderId="2" xfId="0" applyFont="1" applyFill="1" applyBorder="1" applyAlignment="1">
      <alignment horizontal="right"/>
    </xf>
    <xf numFmtId="0" fontId="5" fillId="2" borderId="3" xfId="0" applyFont="1" applyFill="1" applyBorder="1" applyAlignment="1">
      <alignment horizontal="right"/>
    </xf>
    <xf numFmtId="0" fontId="7" fillId="2" borderId="4" xfId="0" applyFont="1" applyFill="1" applyBorder="1" applyAlignment="1">
      <alignment horizontal="right"/>
    </xf>
    <xf numFmtId="0" fontId="7" fillId="2" borderId="0" xfId="0" applyFont="1" applyFill="1" applyAlignment="1">
      <alignment horizontal="right"/>
    </xf>
    <xf numFmtId="0" fontId="7" fillId="2" borderId="5" xfId="0" applyFont="1" applyFill="1" applyBorder="1" applyAlignment="1">
      <alignment horizontal="right"/>
    </xf>
    <xf numFmtId="0" fontId="28" fillId="0" borderId="2" xfId="0" applyFont="1" applyFill="1" applyBorder="1" applyAlignment="1">
      <alignment horizontal="center" vertical="top"/>
    </xf>
    <xf numFmtId="44" fontId="9" fillId="2" borderId="0" xfId="2" applyFont="1" applyFill="1" applyBorder="1" applyAlignment="1">
      <alignment horizontal="center" vertical="center"/>
    </xf>
    <xf numFmtId="44" fontId="9" fillId="2" borderId="5" xfId="2" applyFont="1" applyFill="1" applyBorder="1" applyAlignment="1">
      <alignment horizontal="center" vertical="center"/>
    </xf>
    <xf numFmtId="0" fontId="7" fillId="2" borderId="4" xfId="0" applyFont="1" applyFill="1" applyBorder="1" applyAlignment="1">
      <alignment horizontal="left" vertical="center"/>
    </xf>
    <xf numFmtId="0" fontId="7" fillId="2" borderId="0" xfId="0" applyFont="1" applyFill="1" applyAlignment="1">
      <alignment horizontal="left" vertical="center"/>
    </xf>
    <xf numFmtId="0" fontId="7" fillId="2" borderId="5" xfId="0" applyFont="1" applyFill="1" applyBorder="1" applyAlignment="1">
      <alignment horizontal="left" vertical="center"/>
    </xf>
    <xf numFmtId="0" fontId="27" fillId="5" borderId="19" xfId="0" applyFont="1" applyFill="1" applyBorder="1" applyAlignment="1">
      <alignment horizontal="right" vertical="top" wrapText="1"/>
    </xf>
    <xf numFmtId="0" fontId="14" fillId="3" borderId="4" xfId="0" applyFont="1" applyFill="1" applyBorder="1" applyAlignment="1">
      <alignment horizontal="center" vertical="center"/>
    </xf>
    <xf numFmtId="0" fontId="14" fillId="3" borderId="0" xfId="0" applyFont="1" applyFill="1" applyAlignment="1">
      <alignment horizontal="center" vertical="center"/>
    </xf>
    <xf numFmtId="0" fontId="14" fillId="3" borderId="5" xfId="0" applyFont="1" applyFill="1" applyBorder="1" applyAlignment="1">
      <alignment horizontal="center" vertical="center"/>
    </xf>
    <xf numFmtId="0" fontId="20" fillId="4" borderId="97" xfId="4" applyFont="1" applyFill="1" applyBorder="1" applyAlignment="1">
      <alignment horizontal="center" vertical="center" wrapText="1"/>
    </xf>
    <xf numFmtId="0" fontId="20" fillId="4" borderId="100" xfId="4" applyFont="1" applyFill="1" applyBorder="1" applyAlignment="1">
      <alignment horizontal="center" vertical="center" wrapText="1"/>
    </xf>
    <xf numFmtId="44" fontId="20" fillId="4" borderId="98" xfId="4" applyNumberFormat="1" applyFont="1" applyFill="1" applyBorder="1" applyAlignment="1">
      <alignment horizontal="center" vertical="center" wrapText="1"/>
    </xf>
    <xf numFmtId="0" fontId="20" fillId="4" borderId="98" xfId="4" applyFont="1" applyFill="1" applyBorder="1" applyAlignment="1">
      <alignment horizontal="center" vertical="center" wrapText="1"/>
    </xf>
    <xf numFmtId="0" fontId="20" fillId="4" borderId="101" xfId="4" applyFont="1" applyFill="1" applyBorder="1" applyAlignment="1">
      <alignment horizontal="center" vertical="center" wrapText="1"/>
    </xf>
    <xf numFmtId="44" fontId="38" fillId="5" borderId="99" xfId="6" applyNumberFormat="1" applyFont="1" applyFill="1" applyBorder="1" applyAlignment="1">
      <alignment horizontal="center" vertical="center"/>
    </xf>
    <xf numFmtId="10" fontId="38" fillId="5" borderId="99" xfId="6" applyNumberFormat="1" applyFont="1" applyFill="1" applyBorder="1" applyAlignment="1">
      <alignment horizontal="center" vertical="center"/>
    </xf>
    <xf numFmtId="10" fontId="38" fillId="5" borderId="102" xfId="6" applyNumberFormat="1" applyFont="1" applyFill="1" applyBorder="1" applyAlignment="1">
      <alignment horizontal="center" vertical="center"/>
    </xf>
    <xf numFmtId="0" fontId="37" fillId="4" borderId="97" xfId="4" applyFont="1" applyFill="1" applyBorder="1" applyAlignment="1">
      <alignment horizontal="center" vertical="center" wrapText="1"/>
    </xf>
    <xf numFmtId="0" fontId="37" fillId="4" borderId="98" xfId="4" applyFont="1" applyFill="1" applyBorder="1" applyAlignment="1">
      <alignment horizontal="center" vertical="center" wrapText="1"/>
    </xf>
    <xf numFmtId="44" fontId="37" fillId="4" borderId="98" xfId="2" applyFont="1" applyFill="1" applyBorder="1" applyAlignment="1">
      <alignment horizontal="center" vertical="center" wrapText="1"/>
    </xf>
    <xf numFmtId="0" fontId="8" fillId="2" borderId="97" xfId="3" applyFont="1" applyFill="1" applyBorder="1" applyAlignment="1">
      <alignment horizontal="left" vertical="center" wrapText="1"/>
    </xf>
    <xf numFmtId="0" fontId="8" fillId="2" borderId="98" xfId="3" applyFont="1" applyFill="1" applyBorder="1" applyAlignment="1">
      <alignment horizontal="left" vertical="center" wrapText="1"/>
    </xf>
    <xf numFmtId="0" fontId="8" fillId="2" borderId="99" xfId="3" applyFont="1" applyFill="1" applyBorder="1" applyAlignment="1">
      <alignment horizontal="left" vertical="center" wrapText="1"/>
    </xf>
    <xf numFmtId="0" fontId="7" fillId="2" borderId="97" xfId="4" applyFont="1" applyFill="1" applyBorder="1" applyAlignment="1">
      <alignment horizontal="left" vertical="center"/>
    </xf>
    <xf numFmtId="0" fontId="7" fillId="2" borderId="98" xfId="4" applyFont="1" applyFill="1" applyBorder="1" applyAlignment="1">
      <alignment horizontal="left" vertical="center"/>
    </xf>
    <xf numFmtId="0" fontId="14" fillId="5" borderId="97" xfId="3" applyFont="1" applyFill="1" applyBorder="1" applyAlignment="1">
      <alignment horizontal="center"/>
    </xf>
    <xf numFmtId="0" fontId="14" fillId="5" borderId="98" xfId="3" applyFont="1" applyFill="1" applyBorder="1" applyAlignment="1">
      <alignment horizontal="center"/>
    </xf>
    <xf numFmtId="0" fontId="14" fillId="5" borderId="99" xfId="3" applyFont="1" applyFill="1" applyBorder="1" applyAlignment="1">
      <alignment horizontal="center"/>
    </xf>
    <xf numFmtId="0" fontId="9" fillId="2" borderId="98" xfId="3" applyFont="1" applyFill="1" applyBorder="1" applyAlignment="1">
      <alignment horizontal="center"/>
    </xf>
    <xf numFmtId="0" fontId="9" fillId="2" borderId="99" xfId="3" applyFont="1" applyFill="1" applyBorder="1" applyAlignment="1">
      <alignment horizontal="center"/>
    </xf>
    <xf numFmtId="0" fontId="5" fillId="2" borderId="94" xfId="3" applyFont="1" applyFill="1" applyBorder="1" applyAlignment="1">
      <alignment horizontal="right"/>
    </xf>
    <xf numFmtId="0" fontId="5" fillId="2" borderId="95" xfId="3" applyFont="1" applyFill="1" applyBorder="1" applyAlignment="1">
      <alignment horizontal="right"/>
    </xf>
    <xf numFmtId="0" fontId="5" fillId="2" borderId="96" xfId="3" applyFont="1" applyFill="1" applyBorder="1" applyAlignment="1">
      <alignment horizontal="right"/>
    </xf>
    <xf numFmtId="0" fontId="7" fillId="2" borderId="97" xfId="3" applyFont="1" applyFill="1" applyBorder="1" applyAlignment="1">
      <alignment horizontal="right"/>
    </xf>
    <xf numFmtId="0" fontId="7" fillId="2" borderId="98" xfId="3" applyFont="1" applyFill="1" applyBorder="1" applyAlignment="1">
      <alignment horizontal="right"/>
    </xf>
    <xf numFmtId="0" fontId="7" fillId="2" borderId="99" xfId="3" applyFont="1" applyFill="1" applyBorder="1" applyAlignment="1">
      <alignment horizontal="right"/>
    </xf>
    <xf numFmtId="0" fontId="13" fillId="0" borderId="31" xfId="3" applyFont="1" applyBorder="1" applyAlignment="1">
      <alignment horizontal="left" vertical="center"/>
    </xf>
    <xf numFmtId="0" fontId="13" fillId="0" borderId="32" xfId="3" applyFont="1" applyBorder="1" applyAlignment="1">
      <alignment horizontal="left" vertical="center"/>
    </xf>
    <xf numFmtId="0" fontId="13" fillId="0" borderId="33" xfId="3" applyFont="1" applyBorder="1" applyAlignment="1">
      <alignment horizontal="left" vertical="center"/>
    </xf>
    <xf numFmtId="0" fontId="13" fillId="0" borderId="39" xfId="3" applyFont="1" applyBorder="1" applyAlignment="1">
      <alignment horizontal="left" vertical="center"/>
    </xf>
    <xf numFmtId="0" fontId="13" fillId="0" borderId="40" xfId="3" applyFont="1" applyBorder="1" applyAlignment="1">
      <alignment horizontal="left" vertical="center"/>
    </xf>
    <xf numFmtId="0" fontId="13" fillId="0" borderId="41" xfId="3" applyFont="1" applyBorder="1" applyAlignment="1">
      <alignment horizontal="left" vertical="center"/>
    </xf>
    <xf numFmtId="0" fontId="13" fillId="11" borderId="9" xfId="3" applyFont="1" applyFill="1" applyBorder="1" applyAlignment="1">
      <alignment vertical="center" wrapText="1"/>
    </xf>
    <xf numFmtId="0" fontId="13" fillId="11" borderId="0" xfId="3" applyFont="1" applyFill="1" applyAlignment="1">
      <alignment vertical="center" wrapText="1"/>
    </xf>
    <xf numFmtId="0" fontId="13" fillId="0" borderId="27" xfId="3" applyFont="1" applyBorder="1" applyAlignment="1">
      <alignment horizontal="left" vertical="center"/>
    </xf>
    <xf numFmtId="0" fontId="13" fillId="0" borderId="28" xfId="3" applyFont="1" applyBorder="1" applyAlignment="1">
      <alignment horizontal="left" vertical="center"/>
    </xf>
    <xf numFmtId="0" fontId="13" fillId="0" borderId="29" xfId="3" applyFont="1" applyBorder="1" applyAlignment="1">
      <alignment horizontal="left" vertical="center"/>
    </xf>
    <xf numFmtId="0" fontId="17" fillId="0" borderId="35" xfId="3" applyFont="1" applyBorder="1" applyAlignment="1">
      <alignment horizontal="center" vertical="center"/>
    </xf>
    <xf numFmtId="0" fontId="17" fillId="0" borderId="36" xfId="3" applyFont="1" applyBorder="1" applyAlignment="1">
      <alignment horizontal="center" vertical="center"/>
    </xf>
    <xf numFmtId="0" fontId="17" fillId="0" borderId="37" xfId="3" applyFont="1" applyBorder="1" applyAlignment="1">
      <alignment horizontal="center" vertical="center"/>
    </xf>
    <xf numFmtId="0" fontId="20" fillId="7" borderId="19" xfId="3" applyFont="1" applyFill="1" applyBorder="1" applyAlignment="1">
      <alignment horizontal="center" vertical="center" wrapText="1"/>
    </xf>
    <xf numFmtId="0" fontId="20" fillId="7" borderId="20" xfId="3" applyFont="1" applyFill="1" applyBorder="1" applyAlignment="1">
      <alignment horizontal="center" vertical="center" wrapText="1"/>
    </xf>
    <xf numFmtId="2" fontId="13" fillId="13" borderId="19" xfId="3" applyNumberFormat="1" applyFont="1" applyFill="1" applyBorder="1" applyAlignment="1">
      <alignment horizontal="center" vertical="center"/>
    </xf>
    <xf numFmtId="2" fontId="13" fillId="13" borderId="20" xfId="3" applyNumberFormat="1" applyFont="1" applyFill="1" applyBorder="1" applyAlignment="1">
      <alignment horizontal="center" vertical="center"/>
    </xf>
    <xf numFmtId="0" fontId="20" fillId="11" borderId="9" xfId="3" applyFont="1" applyFill="1" applyBorder="1" applyAlignment="1">
      <alignment horizontal="center" vertical="center"/>
    </xf>
    <xf numFmtId="0" fontId="20" fillId="11" borderId="0" xfId="3" applyFont="1" applyFill="1" applyAlignment="1">
      <alignment horizontal="center" vertical="center"/>
    </xf>
    <xf numFmtId="0" fontId="20" fillId="0" borderId="21" xfId="3" applyFont="1" applyBorder="1" applyAlignment="1">
      <alignment horizontal="center" vertical="center"/>
    </xf>
    <xf numFmtId="0" fontId="20" fillId="0" borderId="22" xfId="3" applyFont="1" applyBorder="1" applyAlignment="1">
      <alignment horizontal="center" vertical="center"/>
    </xf>
    <xf numFmtId="0" fontId="20" fillId="0" borderId="23" xfId="3" applyFont="1" applyBorder="1" applyAlignment="1">
      <alignment horizontal="center" vertical="center"/>
    </xf>
    <xf numFmtId="0" fontId="13" fillId="11" borderId="9" xfId="3" applyFont="1" applyFill="1" applyBorder="1" applyAlignment="1">
      <alignment vertical="center"/>
    </xf>
    <xf numFmtId="0" fontId="13" fillId="11" borderId="0" xfId="3" applyFont="1" applyFill="1" applyAlignment="1">
      <alignment vertical="center"/>
    </xf>
    <xf numFmtId="0" fontId="17" fillId="7" borderId="18" xfId="3" applyFont="1" applyFill="1" applyBorder="1" applyAlignment="1">
      <alignment horizontal="center" vertical="center"/>
    </xf>
    <xf numFmtId="0" fontId="17" fillId="7" borderId="19" xfId="3" applyFont="1" applyFill="1" applyBorder="1" applyAlignment="1">
      <alignment horizontal="center" vertical="center"/>
    </xf>
    <xf numFmtId="0" fontId="20" fillId="7" borderId="19" xfId="3" applyFont="1" applyFill="1" applyBorder="1" applyAlignment="1">
      <alignment horizontal="center" vertical="center"/>
    </xf>
    <xf numFmtId="0" fontId="10" fillId="2" borderId="9" xfId="7" applyFont="1" applyFill="1" applyBorder="1" applyAlignment="1">
      <alignment horizontal="left" vertical="top" wrapText="1"/>
    </xf>
    <xf numFmtId="0" fontId="10" fillId="2" borderId="0" xfId="7" applyFont="1" applyFill="1" applyAlignment="1">
      <alignment horizontal="left" vertical="top" wrapText="1"/>
    </xf>
    <xf numFmtId="0" fontId="10" fillId="2" borderId="10" xfId="7" applyFont="1" applyFill="1" applyBorder="1" applyAlignment="1">
      <alignment horizontal="left" vertical="top" wrapText="1"/>
    </xf>
    <xf numFmtId="0" fontId="9" fillId="2" borderId="9" xfId="7" applyFont="1" applyFill="1" applyBorder="1" applyAlignment="1">
      <alignment horizontal="left" vertical="top" wrapText="1"/>
    </xf>
    <xf numFmtId="0" fontId="7" fillId="2" borderId="9" xfId="4" applyFont="1" applyFill="1" applyBorder="1" applyAlignment="1">
      <alignment horizontal="left" vertical="center"/>
    </xf>
    <xf numFmtId="0" fontId="7" fillId="2" borderId="0" xfId="4" applyFont="1" applyFill="1" applyAlignment="1">
      <alignment horizontal="left" vertical="center"/>
    </xf>
    <xf numFmtId="0" fontId="10" fillId="2" borderId="0" xfId="7" applyFont="1" applyFill="1" applyAlignment="1">
      <alignment horizontal="right" vertical="top" wrapText="1"/>
    </xf>
    <xf numFmtId="0" fontId="9" fillId="2" borderId="0" xfId="7" applyFont="1" applyFill="1" applyAlignment="1">
      <alignment horizontal="left" vertical="top" wrapText="1"/>
    </xf>
    <xf numFmtId="0" fontId="9" fillId="2" borderId="0" xfId="7" applyFont="1" applyFill="1" applyBorder="1" applyAlignment="1">
      <alignment horizontal="left" vertical="top" wrapText="1"/>
    </xf>
    <xf numFmtId="0" fontId="17" fillId="2" borderId="9" xfId="3" applyFont="1" applyFill="1" applyBorder="1" applyAlignment="1" applyProtection="1">
      <alignment horizontal="center" vertical="center"/>
      <protection locked="0"/>
    </xf>
    <xf numFmtId="0" fontId="17" fillId="2" borderId="0" xfId="3" applyFont="1" applyFill="1" applyAlignment="1" applyProtection="1">
      <alignment horizontal="center" vertical="center"/>
      <protection locked="0"/>
    </xf>
    <xf numFmtId="0" fontId="17" fillId="2" borderId="10" xfId="3" applyFont="1" applyFill="1" applyBorder="1" applyAlignment="1" applyProtection="1">
      <alignment horizontal="center" vertical="center"/>
      <protection locked="0"/>
    </xf>
    <xf numFmtId="0" fontId="21" fillId="2" borderId="16" xfId="3" applyFont="1" applyFill="1" applyBorder="1" applyAlignment="1">
      <alignment horizontal="right"/>
    </xf>
    <xf numFmtId="0" fontId="21" fillId="2" borderId="17" xfId="3" applyFont="1" applyFill="1" applyBorder="1" applyAlignment="1">
      <alignment horizontal="right"/>
    </xf>
    <xf numFmtId="0" fontId="21" fillId="2" borderId="0" xfId="3" applyFont="1" applyFill="1" applyAlignment="1">
      <alignment horizontal="right"/>
    </xf>
    <xf numFmtId="0" fontId="21" fillId="2" borderId="10" xfId="3" applyFont="1" applyFill="1" applyBorder="1" applyAlignment="1">
      <alignment horizontal="right"/>
    </xf>
    <xf numFmtId="0" fontId="13" fillId="2" borderId="0" xfId="3" applyFont="1" applyFill="1" applyAlignment="1">
      <alignment horizontal="right"/>
    </xf>
    <xf numFmtId="0" fontId="13" fillId="2" borderId="10" xfId="3" applyFont="1" applyFill="1" applyBorder="1" applyAlignment="1">
      <alignment horizontal="right"/>
    </xf>
    <xf numFmtId="0" fontId="7" fillId="0" borderId="0" xfId="7" applyFont="1" applyAlignment="1">
      <alignment horizontal="left"/>
    </xf>
    <xf numFmtId="0" fontId="33" fillId="2" borderId="9" xfId="9" applyFont="1" applyFill="1" applyBorder="1" applyAlignment="1">
      <alignment horizontal="left" vertical="center" wrapText="1"/>
    </xf>
    <xf numFmtId="0" fontId="32" fillId="2" borderId="0" xfId="9" applyFont="1" applyFill="1" applyBorder="1" applyAlignment="1">
      <alignment horizontal="left" vertical="center" wrapText="1"/>
    </xf>
    <xf numFmtId="0" fontId="7" fillId="0" borderId="70" xfId="7" applyFont="1" applyBorder="1" applyAlignment="1">
      <alignment horizontal="center" vertical="center"/>
    </xf>
    <xf numFmtId="0" fontId="7" fillId="0" borderId="71" xfId="7" applyFont="1" applyBorder="1" applyAlignment="1">
      <alignment horizontal="center" vertical="center"/>
    </xf>
    <xf numFmtId="0" fontId="7" fillId="0" borderId="1" xfId="7" applyFont="1" applyBorder="1" applyAlignment="1">
      <alignment horizontal="left" vertical="center" wrapText="1"/>
    </xf>
    <xf numFmtId="0" fontId="7" fillId="0" borderId="2" xfId="7" applyFont="1" applyBorder="1" applyAlignment="1">
      <alignment horizontal="left" vertical="center" wrapText="1"/>
    </xf>
    <xf numFmtId="0" fontId="7" fillId="0" borderId="72" xfId="7" applyFont="1" applyBorder="1" applyAlignment="1">
      <alignment horizontal="left" vertical="center" wrapText="1"/>
    </xf>
    <xf numFmtId="2" fontId="7" fillId="0" borderId="3" xfId="7" applyNumberFormat="1" applyFont="1" applyBorder="1" applyAlignment="1">
      <alignment horizontal="center" vertical="center"/>
    </xf>
    <xf numFmtId="2" fontId="7" fillId="0" borderId="92" xfId="7" applyNumberFormat="1" applyFont="1" applyBorder="1" applyAlignment="1">
      <alignment horizontal="center" vertical="center"/>
    </xf>
    <xf numFmtId="2" fontId="7" fillId="0" borderId="93" xfId="7" applyNumberFormat="1" applyFont="1" applyBorder="1" applyAlignment="1">
      <alignment horizontal="center" vertical="center"/>
    </xf>
    <xf numFmtId="0" fontId="13" fillId="0" borderId="9" xfId="3" applyFont="1" applyBorder="1" applyAlignment="1">
      <alignment horizontal="center"/>
    </xf>
    <xf numFmtId="0" fontId="13" fillId="0" borderId="0" xfId="3" applyFont="1" applyAlignment="1">
      <alignment horizontal="center"/>
    </xf>
    <xf numFmtId="0" fontId="8" fillId="0" borderId="88" xfId="7" applyFont="1" applyBorder="1" applyAlignment="1">
      <alignment horizontal="right"/>
    </xf>
    <xf numFmtId="0" fontId="8" fillId="0" borderId="89" xfId="7" applyFont="1" applyBorder="1" applyAlignment="1">
      <alignment horizontal="right"/>
    </xf>
    <xf numFmtId="0" fontId="8" fillId="0" borderId="90" xfId="7" applyFont="1" applyBorder="1" applyAlignment="1">
      <alignment horizontal="right"/>
    </xf>
    <xf numFmtId="2" fontId="8" fillId="0" borderId="76" xfId="7" applyNumberFormat="1" applyFont="1" applyBorder="1" applyAlignment="1">
      <alignment horizontal="center" vertical="center"/>
    </xf>
    <xf numFmtId="2" fontId="8" fillId="0" borderId="77" xfId="7" applyNumberFormat="1" applyFont="1" applyBorder="1" applyAlignment="1">
      <alignment horizontal="center" vertical="center"/>
    </xf>
    <xf numFmtId="0" fontId="13" fillId="0" borderId="10" xfId="3" applyFont="1" applyBorder="1" applyAlignment="1">
      <alignment horizontal="center"/>
    </xf>
    <xf numFmtId="0" fontId="8" fillId="2" borderId="60" xfId="7" applyFont="1" applyFill="1" applyBorder="1" applyAlignment="1">
      <alignment horizontal="center"/>
    </xf>
    <xf numFmtId="0" fontId="8" fillId="2" borderId="61" xfId="7" applyFont="1" applyFill="1" applyBorder="1" applyAlignment="1">
      <alignment horizontal="center"/>
    </xf>
    <xf numFmtId="0" fontId="8" fillId="2" borderId="83" xfId="7" applyFont="1" applyFill="1" applyBorder="1" applyAlignment="1">
      <alignment horizontal="left"/>
    </xf>
    <xf numFmtId="0" fontId="8" fillId="2" borderId="84" xfId="7" applyFont="1" applyFill="1" applyBorder="1" applyAlignment="1">
      <alignment horizontal="left"/>
    </xf>
    <xf numFmtId="0" fontId="8" fillId="2" borderId="85" xfId="7" applyFont="1" applyFill="1" applyBorder="1" applyAlignment="1">
      <alignment horizontal="left"/>
    </xf>
    <xf numFmtId="0" fontId="7" fillId="0" borderId="0" xfId="7" applyFont="1" applyAlignment="1">
      <alignment horizontal="center"/>
    </xf>
    <xf numFmtId="0" fontId="7" fillId="0" borderId="10" xfId="7" applyFont="1" applyBorder="1" applyAlignment="1">
      <alignment horizontal="center"/>
    </xf>
    <xf numFmtId="0" fontId="7" fillId="0" borderId="18" xfId="7" applyFont="1" applyBorder="1" applyAlignment="1">
      <alignment horizontal="center"/>
    </xf>
    <xf numFmtId="0" fontId="7" fillId="0" borderId="19" xfId="7" applyFont="1" applyBorder="1" applyAlignment="1">
      <alignment horizontal="center"/>
    </xf>
    <xf numFmtId="0" fontId="7" fillId="0" borderId="62" xfId="7" applyFont="1" applyBorder="1" applyAlignment="1">
      <alignment horizontal="left"/>
    </xf>
    <xf numFmtId="0" fontId="7" fillId="0" borderId="63" xfId="7" applyFont="1" applyBorder="1" applyAlignment="1">
      <alignment horizontal="left"/>
    </xf>
    <xf numFmtId="0" fontId="7" fillId="0" borderId="64" xfId="7" applyFont="1" applyBorder="1" applyAlignment="1">
      <alignment horizontal="left"/>
    </xf>
    <xf numFmtId="2" fontId="7" fillId="0" borderId="91" xfId="7" applyNumberFormat="1" applyFont="1" applyBorder="1" applyAlignment="1">
      <alignment horizontal="center" vertical="center"/>
    </xf>
    <xf numFmtId="2" fontId="7" fillId="0" borderId="61" xfId="7" applyNumberFormat="1" applyFont="1" applyBorder="1" applyAlignment="1">
      <alignment horizontal="center" vertical="center"/>
    </xf>
    <xf numFmtId="2" fontId="7" fillId="0" borderId="86" xfId="7" applyNumberFormat="1" applyFont="1" applyBorder="1" applyAlignment="1">
      <alignment horizontal="center" vertical="center"/>
    </xf>
    <xf numFmtId="0" fontId="7" fillId="0" borderId="70" xfId="7" applyFont="1" applyBorder="1" applyAlignment="1">
      <alignment horizontal="center"/>
    </xf>
    <xf numFmtId="0" fontId="7" fillId="0" borderId="71" xfId="7" applyFont="1" applyBorder="1" applyAlignment="1">
      <alignment horizontal="center"/>
    </xf>
    <xf numFmtId="0" fontId="7" fillId="0" borderId="1" xfId="7" applyFont="1" applyBorder="1" applyAlignment="1">
      <alignment horizontal="left"/>
    </xf>
    <xf numFmtId="0" fontId="7" fillId="0" borderId="2" xfId="7" applyFont="1" applyBorder="1" applyAlignment="1">
      <alignment horizontal="left"/>
    </xf>
    <xf numFmtId="0" fontId="7" fillId="0" borderId="72" xfId="7" applyFont="1" applyBorder="1" applyAlignment="1">
      <alignment horizontal="left"/>
    </xf>
    <xf numFmtId="2" fontId="7" fillId="0" borderId="73" xfId="7" applyNumberFormat="1" applyFont="1" applyBorder="1" applyAlignment="1">
      <alignment horizontal="center" vertical="center"/>
    </xf>
    <xf numFmtId="2" fontId="7" fillId="0" borderId="71" xfId="7" applyNumberFormat="1" applyFont="1" applyBorder="1" applyAlignment="1">
      <alignment horizontal="center" vertical="center"/>
    </xf>
    <xf numFmtId="2" fontId="7" fillId="0" borderId="87" xfId="7" applyNumberFormat="1" applyFont="1" applyBorder="1" applyAlignment="1">
      <alignment horizontal="center" vertical="center"/>
    </xf>
    <xf numFmtId="0" fontId="7" fillId="0" borderId="65" xfId="7" applyFont="1" applyBorder="1" applyAlignment="1">
      <alignment horizontal="left"/>
    </xf>
    <xf numFmtId="0" fontId="7" fillId="0" borderId="36" xfId="7" applyFont="1" applyBorder="1" applyAlignment="1">
      <alignment horizontal="left"/>
    </xf>
    <xf numFmtId="0" fontId="7" fillId="0" borderId="66" xfId="7" applyFont="1" applyBorder="1" applyAlignment="1">
      <alignment horizontal="left"/>
    </xf>
    <xf numFmtId="2" fontId="7" fillId="0" borderId="69" xfId="7" applyNumberFormat="1" applyFont="1" applyBorder="1" applyAlignment="1">
      <alignment horizontal="center" vertical="center"/>
    </xf>
    <xf numFmtId="2" fontId="7" fillId="0" borderId="19" xfId="7" applyNumberFormat="1" applyFont="1" applyBorder="1" applyAlignment="1">
      <alignment horizontal="center" vertical="center"/>
    </xf>
    <xf numFmtId="2" fontId="7" fillId="0" borderId="78" xfId="7" applyNumberFormat="1" applyFont="1" applyBorder="1" applyAlignment="1">
      <alignment horizontal="center" vertical="center"/>
    </xf>
    <xf numFmtId="2" fontId="7" fillId="0" borderId="67" xfId="7" applyNumberFormat="1" applyFont="1" applyBorder="1" applyAlignment="1">
      <alignment horizontal="center" vertical="center"/>
    </xf>
    <xf numFmtId="0" fontId="8" fillId="0" borderId="75" xfId="7" applyFont="1" applyBorder="1" applyAlignment="1">
      <alignment horizontal="right"/>
    </xf>
    <xf numFmtId="0" fontId="8" fillId="0" borderId="76" xfId="7" applyFont="1" applyBorder="1" applyAlignment="1">
      <alignment horizontal="right"/>
    </xf>
    <xf numFmtId="2" fontId="8" fillId="0" borderId="76" xfId="7" applyNumberFormat="1" applyFont="1" applyBorder="1" applyAlignment="1">
      <alignment horizontal="center"/>
    </xf>
    <xf numFmtId="0" fontId="8" fillId="0" borderId="76" xfId="7" applyFont="1" applyBorder="1" applyAlignment="1">
      <alignment horizontal="center"/>
    </xf>
    <xf numFmtId="0" fontId="8" fillId="0" borderId="77" xfId="7" applyFont="1" applyBorder="1" applyAlignment="1">
      <alignment horizontal="center"/>
    </xf>
    <xf numFmtId="2" fontId="7" fillId="0" borderId="79" xfId="7" applyNumberFormat="1" applyFont="1" applyBorder="1" applyAlignment="1">
      <alignment horizontal="center" vertical="center" wrapText="1"/>
    </xf>
    <xf numFmtId="2" fontId="7" fillId="0" borderId="80" xfId="7" applyNumberFormat="1" applyFont="1" applyBorder="1" applyAlignment="1">
      <alignment horizontal="center" vertical="center" wrapText="1"/>
    </xf>
    <xf numFmtId="2" fontId="7" fillId="0" borderId="81" xfId="7" applyNumberFormat="1" applyFont="1" applyBorder="1" applyAlignment="1">
      <alignment horizontal="center" vertical="center"/>
    </xf>
    <xf numFmtId="2" fontId="7" fillId="0" borderId="82" xfId="7" applyNumberFormat="1" applyFont="1" applyBorder="1" applyAlignment="1">
      <alignment horizontal="center" vertical="center"/>
    </xf>
    <xf numFmtId="2" fontId="7" fillId="0" borderId="20" xfId="7" applyNumberFormat="1" applyFont="1" applyBorder="1" applyAlignment="1">
      <alignment horizontal="center" vertical="center"/>
    </xf>
    <xf numFmtId="2" fontId="7" fillId="0" borderId="68" xfId="7" applyNumberFormat="1" applyFont="1" applyBorder="1" applyAlignment="1">
      <alignment horizontal="center" vertical="center"/>
    </xf>
    <xf numFmtId="0" fontId="8" fillId="0" borderId="76" xfId="7" applyFont="1" applyBorder="1" applyAlignment="1">
      <alignment horizontal="center" vertical="center"/>
    </xf>
    <xf numFmtId="0" fontId="8" fillId="0" borderId="77" xfId="7" applyFont="1" applyBorder="1" applyAlignment="1">
      <alignment horizontal="center" vertical="center"/>
    </xf>
    <xf numFmtId="0" fontId="8" fillId="2" borderId="62" xfId="7" applyFont="1" applyFill="1" applyBorder="1" applyAlignment="1">
      <alignment horizontal="left"/>
    </xf>
    <xf numFmtId="0" fontId="8" fillId="2" borderId="63" xfId="7" applyFont="1" applyFill="1" applyBorder="1" applyAlignment="1">
      <alignment horizontal="left"/>
    </xf>
    <xf numFmtId="0" fontId="8" fillId="2" borderId="64" xfId="7" applyFont="1" applyFill="1" applyBorder="1" applyAlignment="1">
      <alignment horizontal="left"/>
    </xf>
    <xf numFmtId="2" fontId="7" fillId="0" borderId="74" xfId="7" applyNumberFormat="1" applyFont="1" applyBorder="1" applyAlignment="1">
      <alignment horizontal="center" vertical="center"/>
    </xf>
    <xf numFmtId="0" fontId="32" fillId="2" borderId="9" xfId="9" applyFont="1" applyFill="1" applyBorder="1" applyAlignment="1">
      <alignment horizontal="left" vertical="center" wrapText="1"/>
    </xf>
    <xf numFmtId="0" fontId="32" fillId="2" borderId="0" xfId="9" applyFont="1" applyFill="1" applyAlignment="1">
      <alignment horizontal="left" vertical="center" wrapText="1"/>
    </xf>
    <xf numFmtId="0" fontId="33" fillId="2" borderId="0" xfId="9" applyFont="1" applyFill="1" applyAlignment="1">
      <alignment horizontal="left" vertical="center" wrapText="1"/>
    </xf>
    <xf numFmtId="0" fontId="33" fillId="2" borderId="10" xfId="9" applyFont="1" applyFill="1" applyBorder="1" applyAlignment="1">
      <alignment horizontal="left" vertical="center" wrapText="1"/>
    </xf>
    <xf numFmtId="0" fontId="33" fillId="2" borderId="14" xfId="9" applyFont="1" applyFill="1" applyBorder="1" applyAlignment="1">
      <alignment horizontal="left" vertical="center" wrapText="1"/>
    </xf>
    <xf numFmtId="0" fontId="33" fillId="2" borderId="56" xfId="9" applyFont="1" applyFill="1" applyBorder="1" applyAlignment="1">
      <alignment horizontal="left" vertical="center" wrapText="1"/>
    </xf>
    <xf numFmtId="0" fontId="13" fillId="0" borderId="57" xfId="3" applyFont="1" applyBorder="1" applyAlignment="1">
      <alignment horizontal="center"/>
    </xf>
    <xf numFmtId="0" fontId="13" fillId="0" borderId="58" xfId="3" applyFont="1" applyBorder="1" applyAlignment="1">
      <alignment horizontal="center"/>
    </xf>
    <xf numFmtId="0" fontId="13" fillId="0" borderId="59" xfId="3" applyFont="1" applyBorder="1" applyAlignment="1">
      <alignment horizontal="center"/>
    </xf>
    <xf numFmtId="0" fontId="8" fillId="7" borderId="18" xfId="7" applyFont="1" applyFill="1" applyBorder="1" applyAlignment="1">
      <alignment horizontal="center"/>
    </xf>
    <xf numFmtId="0" fontId="8" fillId="7" borderId="19" xfId="7" applyFont="1" applyFill="1" applyBorder="1" applyAlignment="1">
      <alignment horizontal="center"/>
    </xf>
    <xf numFmtId="0" fontId="8" fillId="7" borderId="20" xfId="7" applyFont="1" applyFill="1" applyBorder="1" applyAlignment="1">
      <alignment horizontal="center"/>
    </xf>
    <xf numFmtId="0" fontId="13" fillId="2" borderId="9" xfId="9" applyFont="1" applyFill="1" applyBorder="1" applyAlignment="1">
      <alignment horizontal="center" vertical="top"/>
    </xf>
    <xf numFmtId="0" fontId="13" fillId="2" borderId="0" xfId="9" applyFont="1" applyFill="1" applyAlignment="1">
      <alignment horizontal="center" vertical="top"/>
    </xf>
    <xf numFmtId="0" fontId="13" fillId="2" borderId="10" xfId="9" applyFont="1" applyFill="1" applyBorder="1" applyAlignment="1">
      <alignment horizontal="center" vertical="top"/>
    </xf>
    <xf numFmtId="0" fontId="32" fillId="2" borderId="9" xfId="9" applyFont="1" applyFill="1" applyBorder="1" applyAlignment="1">
      <alignment horizontal="center" vertical="center" wrapText="1"/>
    </xf>
    <xf numFmtId="0" fontId="32" fillId="2" borderId="0" xfId="9" applyFont="1" applyFill="1" applyAlignment="1">
      <alignment horizontal="center" vertical="center" wrapText="1"/>
    </xf>
    <xf numFmtId="0" fontId="32" fillId="2" borderId="10" xfId="9" applyFont="1" applyFill="1" applyBorder="1" applyAlignment="1">
      <alignment horizontal="center" vertical="center" wrapText="1"/>
    </xf>
    <xf numFmtId="0" fontId="32" fillId="2" borderId="10" xfId="9" applyFont="1" applyFill="1" applyBorder="1" applyAlignment="1">
      <alignment horizontal="left" vertical="center" wrapText="1"/>
    </xf>
    <xf numFmtId="0" fontId="5" fillId="2" borderId="16" xfId="9" applyFont="1" applyFill="1" applyBorder="1" applyAlignment="1">
      <alignment horizontal="right" vertical="center"/>
    </xf>
    <xf numFmtId="0" fontId="5" fillId="2" borderId="17" xfId="9" applyFont="1" applyFill="1" applyBorder="1" applyAlignment="1">
      <alignment horizontal="right" vertical="center"/>
    </xf>
    <xf numFmtId="0" fontId="5" fillId="2" borderId="0" xfId="9" applyFont="1" applyFill="1" applyAlignment="1">
      <alignment horizontal="right" vertical="center"/>
    </xf>
    <xf numFmtId="0" fontId="5" fillId="2" borderId="10" xfId="9" applyFont="1" applyFill="1" applyBorder="1" applyAlignment="1">
      <alignment horizontal="right" vertical="center"/>
    </xf>
    <xf numFmtId="0" fontId="13" fillId="2" borderId="0" xfId="9" applyFont="1" applyFill="1" applyAlignment="1">
      <alignment horizontal="right" vertical="center"/>
    </xf>
    <xf numFmtId="0" fontId="13" fillId="2" borderId="10" xfId="9" applyFont="1" applyFill="1" applyBorder="1" applyAlignment="1">
      <alignment horizontal="right" vertical="center"/>
    </xf>
    <xf numFmtId="0" fontId="13" fillId="2" borderId="9" xfId="9" applyFont="1" applyFill="1" applyBorder="1" applyAlignment="1">
      <alignment horizontal="center"/>
    </xf>
    <xf numFmtId="0" fontId="13" fillId="2" borderId="0" xfId="9" applyFont="1" applyFill="1" applyAlignment="1">
      <alignment horizontal="center"/>
    </xf>
    <xf numFmtId="0" fontId="13" fillId="2" borderId="10" xfId="9" applyFont="1" applyFill="1" applyBorder="1" applyAlignment="1">
      <alignment horizontal="center"/>
    </xf>
    <xf numFmtId="0" fontId="29" fillId="15" borderId="12" xfId="0" applyFont="1" applyFill="1" applyBorder="1" applyAlignment="1">
      <alignment horizontal="left" vertical="top" wrapText="1"/>
    </xf>
    <xf numFmtId="0" fontId="30" fillId="16" borderId="12" xfId="0" applyFont="1" applyFill="1" applyBorder="1" applyAlignment="1">
      <alignment horizontal="left" vertical="top" wrapText="1"/>
    </xf>
    <xf numFmtId="0" fontId="31" fillId="18" borderId="12" xfId="0" applyFont="1" applyFill="1" applyBorder="1" applyAlignment="1">
      <alignment horizontal="left" vertical="top" wrapText="1"/>
    </xf>
    <xf numFmtId="0" fontId="31" fillId="17" borderId="12" xfId="0" applyFont="1" applyFill="1" applyBorder="1" applyAlignment="1">
      <alignment horizontal="left" vertical="top" wrapText="1"/>
    </xf>
    <xf numFmtId="0" fontId="8" fillId="15" borderId="12" xfId="0" applyFont="1" applyFill="1" applyBorder="1" applyAlignment="1">
      <alignment horizontal="left" vertical="top" wrapText="1"/>
    </xf>
    <xf numFmtId="0" fontId="15" fillId="16" borderId="12" xfId="0" applyFont="1" applyFill="1" applyBorder="1" applyAlignment="1">
      <alignment horizontal="left" vertical="top" wrapText="1"/>
    </xf>
    <xf numFmtId="0" fontId="13" fillId="17" borderId="12" xfId="0" applyFont="1" applyFill="1" applyBorder="1" applyAlignment="1">
      <alignment horizontal="left" vertical="top" wrapText="1"/>
    </xf>
    <xf numFmtId="0" fontId="13" fillId="18" borderId="12" xfId="0" applyFont="1" applyFill="1" applyBorder="1" applyAlignment="1">
      <alignment horizontal="left" vertical="top" wrapText="1"/>
    </xf>
    <xf numFmtId="0" fontId="31" fillId="15" borderId="0" xfId="0" applyFont="1" applyFill="1" applyBorder="1" applyAlignment="1">
      <alignment horizontal="right" vertical="top" wrapText="1"/>
    </xf>
    <xf numFmtId="0" fontId="31" fillId="17" borderId="108" xfId="0" applyFont="1" applyFill="1" applyBorder="1" applyAlignment="1">
      <alignment horizontal="left" vertical="top" wrapText="1"/>
    </xf>
    <xf numFmtId="0" fontId="7" fillId="2" borderId="10" xfId="7" applyFont="1" applyFill="1" applyBorder="1" applyAlignment="1">
      <alignment horizontal="center"/>
    </xf>
    <xf numFmtId="0" fontId="7" fillId="2" borderId="0" xfId="7" applyFont="1" applyFill="1" applyBorder="1" applyAlignment="1">
      <alignment horizontal="center"/>
    </xf>
    <xf numFmtId="0" fontId="8" fillId="2" borderId="46" xfId="7" applyFont="1" applyFill="1" applyBorder="1" applyAlignment="1">
      <alignment horizontal="center" vertical="center" wrapText="1"/>
    </xf>
    <xf numFmtId="0" fontId="8" fillId="2" borderId="7" xfId="7" applyFont="1" applyFill="1" applyBorder="1" applyAlignment="1">
      <alignment horizontal="center" vertical="center" wrapText="1"/>
    </xf>
    <xf numFmtId="0" fontId="8" fillId="2" borderId="47" xfId="7" applyFont="1" applyFill="1" applyBorder="1" applyAlignment="1">
      <alignment horizontal="center" vertical="center" wrapText="1"/>
    </xf>
    <xf numFmtId="0" fontId="7" fillId="2" borderId="0" xfId="7" applyFont="1" applyFill="1" applyBorder="1" applyAlignment="1">
      <alignment horizontal="right"/>
    </xf>
    <xf numFmtId="0" fontId="7" fillId="2" borderId="10" xfId="7" applyFont="1" applyFill="1" applyBorder="1" applyAlignment="1">
      <alignment horizontal="right"/>
    </xf>
    <xf numFmtId="0" fontId="8" fillId="2" borderId="0" xfId="7" applyFont="1" applyFill="1" applyBorder="1" applyAlignment="1">
      <alignment horizontal="right"/>
    </xf>
    <xf numFmtId="0" fontId="5" fillId="2" borderId="16" xfId="7" applyFont="1" applyFill="1" applyBorder="1" applyAlignment="1">
      <alignment horizontal="right" vertical="center"/>
    </xf>
    <xf numFmtId="0" fontId="5" fillId="2" borderId="17" xfId="7" applyFont="1" applyFill="1" applyBorder="1" applyAlignment="1">
      <alignment horizontal="right" vertical="center"/>
    </xf>
    <xf numFmtId="0" fontId="5" fillId="2" borderId="0" xfId="7" applyFont="1" applyFill="1" applyBorder="1" applyAlignment="1">
      <alignment horizontal="right" vertical="center"/>
    </xf>
    <xf numFmtId="0" fontId="5" fillId="2" borderId="10" xfId="7" applyFont="1" applyFill="1" applyBorder="1" applyAlignment="1">
      <alignment horizontal="right" vertical="center"/>
    </xf>
    <xf numFmtId="0" fontId="7" fillId="2" borderId="9" xfId="7" applyFont="1" applyFill="1" applyBorder="1" applyAlignment="1">
      <alignment horizontal="left" vertical="top" wrapText="1"/>
    </xf>
    <xf numFmtId="0" fontId="7" fillId="2" borderId="0" xfId="7" applyFont="1" applyFill="1" applyBorder="1" applyAlignment="1">
      <alignment horizontal="left" vertical="top" wrapText="1"/>
    </xf>
    <xf numFmtId="0" fontId="7" fillId="2" borderId="10" xfId="7" applyFont="1" applyFill="1" applyBorder="1" applyAlignment="1">
      <alignment horizontal="left" vertical="top" wrapText="1"/>
    </xf>
    <xf numFmtId="0" fontId="7" fillId="2" borderId="9" xfId="7" applyFont="1" applyFill="1" applyBorder="1" applyAlignment="1">
      <alignment horizontal="left"/>
    </xf>
    <xf numFmtId="0" fontId="7" fillId="2" borderId="0" xfId="7" applyFont="1" applyFill="1" applyBorder="1" applyAlignment="1">
      <alignment horizontal="left"/>
    </xf>
    <xf numFmtId="0" fontId="7" fillId="2" borderId="10" xfId="7" applyFont="1" applyFill="1" applyBorder="1" applyAlignment="1">
      <alignment horizontal="left"/>
    </xf>
    <xf numFmtId="0" fontId="8" fillId="6" borderId="9" xfId="0" applyFont="1" applyFill="1" applyBorder="1" applyAlignment="1">
      <alignment horizontal="center" wrapText="1"/>
    </xf>
    <xf numFmtId="0" fontId="8" fillId="6" borderId="0" xfId="0" applyFont="1" applyFill="1" applyBorder="1" applyAlignment="1">
      <alignment horizontal="center" wrapText="1"/>
    </xf>
    <xf numFmtId="0" fontId="8" fillId="6" borderId="10" xfId="0" applyFont="1" applyFill="1" applyBorder="1" applyAlignment="1">
      <alignment horizontal="center" wrapText="1"/>
    </xf>
    <xf numFmtId="0" fontId="7" fillId="2" borderId="9" xfId="7" applyFont="1" applyFill="1" applyBorder="1" applyAlignment="1">
      <alignment horizontal="center"/>
    </xf>
    <xf numFmtId="0" fontId="26" fillId="0" borderId="50" xfId="0" applyFont="1" applyBorder="1" applyAlignment="1">
      <alignment horizontal="right" vertical="top" wrapText="1"/>
    </xf>
    <xf numFmtId="0" fontId="26" fillId="19" borderId="52" xfId="0" applyFont="1" applyFill="1" applyBorder="1" applyAlignment="1">
      <alignment horizontal="left" vertical="center" wrapText="1"/>
    </xf>
    <xf numFmtId="0" fontId="26" fillId="19" borderId="50" xfId="0" applyFont="1" applyFill="1" applyBorder="1" applyAlignment="1">
      <alignment horizontal="left" vertical="center" wrapText="1"/>
    </xf>
    <xf numFmtId="0" fontId="26" fillId="4" borderId="52" xfId="0" applyFont="1" applyFill="1" applyBorder="1" applyAlignment="1">
      <alignment horizontal="left" vertical="center" wrapText="1"/>
    </xf>
    <xf numFmtId="0" fontId="26" fillId="4" borderId="50" xfId="0" applyFont="1" applyFill="1" applyBorder="1" applyAlignment="1">
      <alignment horizontal="left" vertical="center" wrapText="1"/>
    </xf>
    <xf numFmtId="0" fontId="26" fillId="4" borderId="51" xfId="0" applyFont="1" applyFill="1" applyBorder="1" applyAlignment="1">
      <alignment horizontal="left" vertical="center" wrapText="1"/>
    </xf>
    <xf numFmtId="0" fontId="26" fillId="0" borderId="50" xfId="0" applyFont="1" applyBorder="1" applyAlignment="1">
      <alignment horizontal="right" vertical="center" wrapText="1"/>
    </xf>
    <xf numFmtId="0" fontId="26" fillId="4" borderId="9" xfId="0" applyFont="1" applyFill="1" applyBorder="1" applyAlignment="1">
      <alignment horizontal="left" vertical="center" wrapText="1"/>
    </xf>
    <xf numFmtId="0" fontId="26" fillId="4" borderId="0" xfId="0" applyFont="1" applyFill="1" applyBorder="1" applyAlignment="1">
      <alignment horizontal="left" vertical="center" wrapText="1"/>
    </xf>
    <xf numFmtId="0" fontId="26" fillId="4" borderId="10" xfId="0" applyFont="1" applyFill="1" applyBorder="1" applyAlignment="1">
      <alignment horizontal="left" vertical="center" wrapText="1"/>
    </xf>
    <xf numFmtId="0" fontId="26" fillId="19" borderId="18" xfId="0" applyFont="1" applyFill="1" applyBorder="1" applyAlignment="1">
      <alignment horizontal="left" vertical="center" wrapText="1"/>
    </xf>
    <xf numFmtId="0" fontId="26" fillId="19" borderId="19" xfId="0" applyFont="1" applyFill="1" applyBorder="1" applyAlignment="1">
      <alignment horizontal="left" vertical="center" wrapText="1"/>
    </xf>
    <xf numFmtId="0" fontId="16" fillId="0" borderId="0" xfId="0" applyFont="1" applyBorder="1" applyAlignment="1">
      <alignment horizontal="left" vertical="top" wrapText="1"/>
    </xf>
    <xf numFmtId="0" fontId="26" fillId="0" borderId="52" xfId="0" applyFont="1" applyBorder="1" applyAlignment="1">
      <alignment horizontal="left" vertical="center" wrapText="1"/>
    </xf>
    <xf numFmtId="0" fontId="26" fillId="0" borderId="50" xfId="0" applyFont="1" applyBorder="1" applyAlignment="1">
      <alignment horizontal="left" vertical="center" wrapText="1"/>
    </xf>
    <xf numFmtId="0" fontId="26" fillId="0" borderId="51" xfId="0" applyFont="1" applyBorder="1" applyAlignment="1">
      <alignment horizontal="left" vertical="center" wrapText="1"/>
    </xf>
    <xf numFmtId="0" fontId="26" fillId="21" borderId="52" xfId="0" applyFont="1" applyFill="1" applyBorder="1" applyAlignment="1">
      <alignment horizontal="left" vertical="center" wrapText="1"/>
    </xf>
    <xf numFmtId="0" fontId="26" fillId="21" borderId="50" xfId="0" applyFont="1" applyFill="1" applyBorder="1" applyAlignment="1">
      <alignment horizontal="left" vertical="center" wrapText="1"/>
    </xf>
    <xf numFmtId="0" fontId="26" fillId="21" borderId="51" xfId="0" applyFont="1" applyFill="1" applyBorder="1" applyAlignment="1">
      <alignment horizontal="left" vertical="center" wrapText="1"/>
    </xf>
    <xf numFmtId="0" fontId="26" fillId="20" borderId="52" xfId="0" applyFont="1" applyFill="1" applyBorder="1" applyAlignment="1">
      <alignment horizontal="left" vertical="center" wrapText="1"/>
    </xf>
    <xf numFmtId="0" fontId="26" fillId="20" borderId="50" xfId="0" applyFont="1" applyFill="1" applyBorder="1" applyAlignment="1">
      <alignment horizontal="left" vertical="center" wrapText="1"/>
    </xf>
    <xf numFmtId="0" fontId="16" fillId="4" borderId="52" xfId="0" applyFont="1" applyFill="1" applyBorder="1" applyAlignment="1">
      <alignment horizontal="left" vertical="center" wrapText="1"/>
    </xf>
    <xf numFmtId="0" fontId="16" fillId="4" borderId="50" xfId="0" applyFont="1" applyFill="1" applyBorder="1" applyAlignment="1">
      <alignment horizontal="left" vertical="center" wrapText="1"/>
    </xf>
    <xf numFmtId="0" fontId="16" fillId="4" borderId="51" xfId="0" applyFont="1" applyFill="1" applyBorder="1" applyAlignment="1">
      <alignment horizontal="left" vertical="center" wrapText="1"/>
    </xf>
    <xf numFmtId="0" fontId="7" fillId="0" borderId="52" xfId="0" applyFont="1" applyBorder="1" applyAlignment="1">
      <alignment horizontal="left" vertical="center" wrapText="1"/>
    </xf>
    <xf numFmtId="0" fontId="7" fillId="0" borderId="50" xfId="0" applyFont="1" applyBorder="1" applyAlignment="1">
      <alignment horizontal="left" vertical="center" wrapText="1"/>
    </xf>
    <xf numFmtId="0" fontId="7" fillId="0" borderId="51" xfId="0" applyFont="1" applyBorder="1" applyAlignment="1">
      <alignment horizontal="left" vertical="center" wrapText="1"/>
    </xf>
    <xf numFmtId="0" fontId="26" fillId="0" borderId="53" xfId="0" applyFont="1" applyBorder="1" applyAlignment="1">
      <alignment horizontal="right" vertical="center" wrapText="1"/>
    </xf>
  </cellXfs>
  <cellStyles count="11">
    <cellStyle name="Moeda" xfId="1" builtinId="4"/>
    <cellStyle name="Moeda 2" xfId="2" xr:uid="{8E3E2DD1-17C9-4E4C-B902-EA97ED043B65}"/>
    <cellStyle name="Normal" xfId="0" builtinId="0"/>
    <cellStyle name="Normal 2" xfId="4" xr:uid="{10DC7332-D7C7-4179-A331-D2ADD1F13E02}"/>
    <cellStyle name="Normal 2 2" xfId="3" xr:uid="{39E94F84-0A67-467F-B4D7-5F1BBAB71150}"/>
    <cellStyle name="Normal 3" xfId="7" xr:uid="{249088EB-DF27-41EC-8931-11F078B1BBFF}"/>
    <cellStyle name="Normal 3 2" xfId="5" xr:uid="{265EFE8D-6BFF-4F4C-84C4-9744F67DAE2A}"/>
    <cellStyle name="Normal 3 2 2" xfId="9" xr:uid="{9A2F21C7-EFBB-49EC-B536-F04FD618AEAC}"/>
    <cellStyle name="Normal 3 2 3" xfId="10" xr:uid="{D73F7C2F-FE07-40EC-AA4D-91970081AFB4}"/>
    <cellStyle name="Porcentagem 2" xfId="6" xr:uid="{81B1CF4C-4C4B-498C-975D-7A270B8200B5}"/>
    <cellStyle name="Separador de milhares 2_ORÇAMENTO matureia corrigido (DEZ 2009)" xfId="8" xr:uid="{480E0730-9175-459E-8055-4418F0624C8C}"/>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26" Type="http://schemas.openxmlformats.org/officeDocument/2006/relationships/externalLink" Target="externalLinks/externalLink20.xml"/><Relationship Id="rId39" Type="http://schemas.openxmlformats.org/officeDocument/2006/relationships/externalLink" Target="externalLinks/externalLink33.xml"/><Relationship Id="rId21" Type="http://schemas.openxmlformats.org/officeDocument/2006/relationships/externalLink" Target="externalLinks/externalLink15.xml"/><Relationship Id="rId34" Type="http://schemas.openxmlformats.org/officeDocument/2006/relationships/externalLink" Target="externalLinks/externalLink28.xml"/><Relationship Id="rId42" Type="http://schemas.openxmlformats.org/officeDocument/2006/relationships/externalLink" Target="externalLinks/externalLink36.xml"/><Relationship Id="rId47" Type="http://schemas.openxmlformats.org/officeDocument/2006/relationships/theme" Target="theme/theme1.xml"/><Relationship Id="rId50" Type="http://schemas.openxmlformats.org/officeDocument/2006/relationships/calcChain" Target="calcChain.xml"/><Relationship Id="rId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externalLink" Target="externalLinks/externalLink10.xml"/><Relationship Id="rId29" Type="http://schemas.openxmlformats.org/officeDocument/2006/relationships/externalLink" Target="externalLinks/externalLink23.xml"/><Relationship Id="rId11" Type="http://schemas.openxmlformats.org/officeDocument/2006/relationships/externalLink" Target="externalLinks/externalLink5.xml"/><Relationship Id="rId24" Type="http://schemas.openxmlformats.org/officeDocument/2006/relationships/externalLink" Target="externalLinks/externalLink18.xml"/><Relationship Id="rId32" Type="http://schemas.openxmlformats.org/officeDocument/2006/relationships/externalLink" Target="externalLinks/externalLink26.xml"/><Relationship Id="rId37" Type="http://schemas.openxmlformats.org/officeDocument/2006/relationships/externalLink" Target="externalLinks/externalLink31.xml"/><Relationship Id="rId40" Type="http://schemas.openxmlformats.org/officeDocument/2006/relationships/externalLink" Target="externalLinks/externalLink34.xml"/><Relationship Id="rId45" Type="http://schemas.openxmlformats.org/officeDocument/2006/relationships/externalLink" Target="externalLinks/externalLink39.xml"/><Relationship Id="rId5" Type="http://schemas.openxmlformats.org/officeDocument/2006/relationships/worksheet" Target="worksheets/sheet5.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externalLink" Target="externalLinks/externalLink22.xml"/><Relationship Id="rId36" Type="http://schemas.openxmlformats.org/officeDocument/2006/relationships/externalLink" Target="externalLinks/externalLink30.xml"/><Relationship Id="rId49" Type="http://schemas.openxmlformats.org/officeDocument/2006/relationships/sharedStrings" Target="sharedStrings.xml"/><Relationship Id="rId10" Type="http://schemas.openxmlformats.org/officeDocument/2006/relationships/externalLink" Target="externalLinks/externalLink4.xml"/><Relationship Id="rId19" Type="http://schemas.openxmlformats.org/officeDocument/2006/relationships/externalLink" Target="externalLinks/externalLink13.xml"/><Relationship Id="rId31" Type="http://schemas.openxmlformats.org/officeDocument/2006/relationships/externalLink" Target="externalLinks/externalLink25.xml"/><Relationship Id="rId44" Type="http://schemas.openxmlformats.org/officeDocument/2006/relationships/externalLink" Target="externalLinks/externalLink38.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30" Type="http://schemas.openxmlformats.org/officeDocument/2006/relationships/externalLink" Target="externalLinks/externalLink24.xml"/><Relationship Id="rId35" Type="http://schemas.openxmlformats.org/officeDocument/2006/relationships/externalLink" Target="externalLinks/externalLink29.xml"/><Relationship Id="rId43" Type="http://schemas.openxmlformats.org/officeDocument/2006/relationships/externalLink" Target="externalLinks/externalLink37.xml"/><Relationship Id="rId48" Type="http://schemas.openxmlformats.org/officeDocument/2006/relationships/styles" Target="styles.xml"/><Relationship Id="rId8" Type="http://schemas.openxmlformats.org/officeDocument/2006/relationships/externalLink" Target="externalLinks/externalLink2.xml"/><Relationship Id="rId3" Type="http://schemas.openxmlformats.org/officeDocument/2006/relationships/worksheet" Target="worksheets/sheet3.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externalLink" Target="externalLinks/externalLink27.xml"/><Relationship Id="rId38" Type="http://schemas.openxmlformats.org/officeDocument/2006/relationships/externalLink" Target="externalLinks/externalLink32.xml"/><Relationship Id="rId46" Type="http://schemas.openxmlformats.org/officeDocument/2006/relationships/externalLink" Target="externalLinks/externalLink40.xml"/><Relationship Id="rId20" Type="http://schemas.openxmlformats.org/officeDocument/2006/relationships/externalLink" Target="externalLinks/externalLink14.xml"/><Relationship Id="rId41" Type="http://schemas.openxmlformats.org/officeDocument/2006/relationships/externalLink" Target="externalLinks/externalLink35.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1</xdr:row>
      <xdr:rowOff>0</xdr:rowOff>
    </xdr:from>
    <xdr:to>
      <xdr:col>2</xdr:col>
      <xdr:colOff>523875</xdr:colOff>
      <xdr:row>7</xdr:row>
      <xdr:rowOff>155418</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3494" b="10132"/>
        <a:stretch/>
      </xdr:blipFill>
      <xdr:spPr>
        <a:xfrm>
          <a:off x="161925" y="257175"/>
          <a:ext cx="2457450" cy="12390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197223</xdr:colOff>
      <xdr:row>0</xdr:row>
      <xdr:rowOff>249218</xdr:rowOff>
    </xdr:from>
    <xdr:to>
      <xdr:col>1</xdr:col>
      <xdr:colOff>2119714</xdr:colOff>
      <xdr:row>7</xdr:row>
      <xdr:rowOff>81802</xdr:rowOff>
    </xdr:to>
    <xdr:pic>
      <xdr:nvPicPr>
        <xdr:cNvPr id="2" name="Imagem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23494" b="10132"/>
        <a:stretch>
          <a:fillRect/>
        </a:stretch>
      </xdr:blipFill>
      <xdr:spPr bwMode="auto">
        <a:xfrm>
          <a:off x="197223" y="249218"/>
          <a:ext cx="2459355" cy="1051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400050</xdr:colOff>
          <xdr:row>33</xdr:row>
          <xdr:rowOff>57150</xdr:rowOff>
        </xdr:from>
        <xdr:to>
          <xdr:col>3</xdr:col>
          <xdr:colOff>142875</xdr:colOff>
          <xdr:row>37</xdr:row>
          <xdr:rowOff>133350</xdr:rowOff>
        </xdr:to>
        <xdr:sp macro="" textlink="">
          <xdr:nvSpPr>
            <xdr:cNvPr id="3073" name="Picture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205740</xdr:colOff>
      <xdr:row>1</xdr:row>
      <xdr:rowOff>7620</xdr:rowOff>
    </xdr:from>
    <xdr:to>
      <xdr:col>1</xdr:col>
      <xdr:colOff>472755</xdr:colOff>
      <xdr:row>6</xdr:row>
      <xdr:rowOff>80052</xdr:rowOff>
    </xdr:to>
    <xdr:pic>
      <xdr:nvPicPr>
        <xdr:cNvPr id="3" name="Imagem 2">
          <a:extLst>
            <a:ext uri="{FF2B5EF4-FFF2-40B4-BE49-F238E27FC236}">
              <a16:creationId xmlns:a16="http://schemas.microsoft.com/office/drawing/2014/main" id="{00000000-0008-0000-02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3494" b="10132"/>
        <a:stretch/>
      </xdr:blipFill>
      <xdr:spPr>
        <a:xfrm>
          <a:off x="205740" y="188595"/>
          <a:ext cx="2067240" cy="97730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139391</xdr:colOff>
      <xdr:row>0</xdr:row>
      <xdr:rowOff>176560</xdr:rowOff>
    </xdr:from>
    <xdr:ext cx="2073067" cy="1043982"/>
    <xdr:pic>
      <xdr:nvPicPr>
        <xdr:cNvPr id="2" name="Imagem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3494" b="10132"/>
        <a:stretch/>
      </xdr:blipFill>
      <xdr:spPr>
        <a:xfrm>
          <a:off x="139391" y="176560"/>
          <a:ext cx="2073067" cy="104398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2</xdr:col>
      <xdr:colOff>2575560</xdr:colOff>
      <xdr:row>0</xdr:row>
      <xdr:rowOff>83820</xdr:rowOff>
    </xdr:from>
    <xdr:to>
      <xdr:col>2</xdr:col>
      <xdr:colOff>3505200</xdr:colOff>
      <xdr:row>0</xdr:row>
      <xdr:rowOff>137160</xdr:rowOff>
    </xdr:to>
    <xdr:pic>
      <xdr:nvPicPr>
        <xdr:cNvPr id="2" name="Picture 2" descr="Aguiar-PB">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5585" y="83820"/>
          <a:ext cx="0" cy="533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152400</xdr:colOff>
      <xdr:row>1</xdr:row>
      <xdr:rowOff>0</xdr:rowOff>
    </xdr:from>
    <xdr:to>
      <xdr:col>2</xdr:col>
      <xdr:colOff>403412</xdr:colOff>
      <xdr:row>7</xdr:row>
      <xdr:rowOff>125729</xdr:rowOff>
    </xdr:to>
    <xdr:pic>
      <xdr:nvPicPr>
        <xdr:cNvPr id="3" name="Imagem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23494" b="10132"/>
        <a:stretch>
          <a:fillRect/>
        </a:stretch>
      </xdr:blipFill>
      <xdr:spPr bwMode="auto">
        <a:xfrm>
          <a:off x="152400" y="179294"/>
          <a:ext cx="2268071" cy="1201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110987</xdr:colOff>
      <xdr:row>1</xdr:row>
      <xdr:rowOff>91109</xdr:rowOff>
    </xdr:from>
    <xdr:to>
      <xdr:col>1</xdr:col>
      <xdr:colOff>1301198</xdr:colOff>
      <xdr:row>7</xdr:row>
      <xdr:rowOff>105812</xdr:rowOff>
    </xdr:to>
    <xdr:pic>
      <xdr:nvPicPr>
        <xdr:cNvPr id="3" name="Imagem 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23494" b="10132"/>
        <a:stretch>
          <a:fillRect/>
        </a:stretch>
      </xdr:blipFill>
      <xdr:spPr bwMode="auto">
        <a:xfrm>
          <a:off x="110987" y="273326"/>
          <a:ext cx="2067339" cy="1108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TESE031\Usuarios\DOC\Micro_ASHFORD\PLANILHAS%202001%20(TUDO)\PROJETO%20ALVORADA%202\ALVORADA%20COMPLETO\E.E%20E.F.M.%20Napole&#227;o%20A.%20N&#243;brega%20-%20S.%20Mamed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idor\iramiltonassessoria\A%20%20-%20%20Trabalhos%20Atuais%20UFPB\AULAS\Tecnologia%20II%20%2005.2\Equipe%20BrunaJulianaThais\Quarto\PRE&#199;O2006-atualizado%20MAI20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A%20%20-%20%20Trabalhos%20Atuais%20UFPB\AULAS\Tecnologia%20II%20%2005.2\Equipe%20BrunaJulianaThais\Terceiro\Planilhas%20-%20predi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iramiltonassessoria\A%20%20-%20%20Trabalhos%20Atuais%20UFPB\AULAS\Tecnologia%20II%20%2005.2\Equipe%20BrunaJulianaThais\Quarto\PRE&#199;O2006-atualizado%20MAI20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Backup%20F\Users\Aldo\Desktop\NATUB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iaramy\Users\ARNALDO\Documents\ARNALDO%20GERAL\22-CLAUDINEIA\GIN&#193;SIO%20PAULISTA\10-QUADRA%20POLIESPORTIVA%202&#170;%20ETAP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ng_aroldo\Meus%20documentos\GEOSOLO\PAVIMENT_VG\Medi&#231;&#227;o%20n&#186;%20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ng_aroldo\Meus%20documentos\GEOSOLO\PAVIMENT_VG\Med_5_marajoara.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Tec_1\tec1\ARQ\SOLOTEC\BR-476\VIGA\ANALISE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Servarq\dados\Usuarios\Neuza\HGMJusti&#231;aFederaCabedelo\PLANILHAComposi&#231;&#242;esTP05.2005Cabedel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OTESE031\Usuarios\DOC\Micro_ASHFORD\PLANILHAS%202001%20(TUDO)\PROJETO%20ALVORADA%202\ALVORADA%20COMPLETO\E.E%20E.F.M.%20de%20Alcantil%20-%20Alcanti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ervidor\servidor\Meus%20Documentos\FV-DNER.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ervidor\servidor\0798\TECNICO\TEACOMP\LOTE06\P09\P10\RELAT61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Jaguaribe\c\TEMP\Fabio\Campanario_agua\Campanario\Agua\Volume4e5\Memorial-Orcamneto\Orc_Automacao%20agu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ervidor\projetos\Projeto%20Alvorada\Projeto%20B&#225;sico%20Croat&#225;\&#193;gua\quadros\Orca_Esgoto_Col&#244;nia%202a%20ETAPA.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C.U.%20LO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ervarq\dados\Licita&#231;&#245;es\CLIENTES\ATECEL\Licita&#231;&#245;es\Elementos\CGrandeZO_Colinas\Or&#231;amento\CGrande_Colinas%20do%20Sol_Or&#231;aBas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ervarq\dados\CLIENTES\ATECEL\Licita&#231;&#245;es\Elementos\CGrandeZO_Colinas\Or&#231;amento\CGrande_Colinas%20do%20Sol_Or&#231;aBase.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Servidor\projetos\Projeto%20Alvorada\Projeto%20B&#225;sico%20Croat&#225;\&#193;gua\Quantitativos\Or&#231;amento%20&#193;gua%20Croat&#22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PROJETOS\SISTEMA%20DE%20ABASTECIMENTO%20DE%20AGUA%20DA%20R.M.%20DE%20BELEM-PA\DIVERSOS\DIMI\Adutora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iramiltonassessoria\2009\PREFEITURAS\Matur&#233;ia\Banco%20de%20sementes%200276650-94\PROJETO%20COMPLETO(AGOSTO)\OR&#199;AMENTO%20matureia%20corrigido%20(DEZ%20200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ngenharia01\e%20em%20eng1\DER\PB008norte\Pb008n-RelFinal01\Pb008n-RelFinal01-Dimens&amp;ComparaPavim.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C.B"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Servarq\dados\PROJETOS%20DIVERSOS\Agua-Porto%20Velho\A.G.%20Resposta_ADM\Administra&#231;&#227;o%20Loca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Maysa\c\INTERNET\Eudora\Attach\SBLO_PcP-AmpTPS_fora_CL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Luiz1\c\EXCEL\CECAV\OR&#199;CILNI.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iramiltonassessoria\2010\PREFEITURAS%202010\Cacimba%20de%20Areia\Caixa\CV%20Caixa%20Campo%20140.000,00\AMPLIAC&#195;O%20DO%20CAMPO%20DE%20FUTEBOL%20(140.000,0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ivtec\djalma\Meus%20Documentos\Djalma\Composi&#231;&#227;o%20de%20pre&#231;os\PRE&#199;O95.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ivtec\djalma\Meus%20Documentos\Djalma\Composi&#231;&#227;o%20de%20pre&#231;os\Composi&#231;&#227;o%20b&#225;sica9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pb7131sr001\7131\Interno\008_ENGENHARIA\MUNICIPIOS_TRABALHOS%20DE%20ENGENHARIA\RIO%20TINTO\RRE%20CR%200400546%20MO41211005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ervarq\dados\1Projetos%20Oficiais\1CEHAP%20-%20Promoradia%202005\15%20-%20OR&#199;AMENTOS\Caixa%20definitivo\11%20-%20Uira&#250;na%20e%2010%20outros\11.9%20Or&#231;%20-%20PO&#199;O%20JOS&#201;%20DE%20MOURA%20-%20caixa2%20v2.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ervarq\dados\Usuarios\Neuza\CeltaConst.Empreend.Caico%20RN\Composi&#231;&#242;esEEAugustoSeverolRN.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183;Ccl\Concorrencia\10%20sec%20saude\QL2FAXW\INBOX\PROJETOS\PETROL&#194;N\OR021296.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server\Backup%20F\2017\ENGENHARIA\FUNCION&#193;RIOS\TEREZA\Serra%20da%20Raiz\Pavimenta&#231;&#227;o\Or&#231;amento\Planilha%20Or&#231;ament&#225;ria%20-%20serra%20da%20raiz.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ervidor\servidor\Meus%20documentos\EGESA\Br-482mg\Volume2\CANAA.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Hp\programas\Documents%20and%20Settings\C%20arlos%20%20Machado\My%20Documents\Disco%201\BR-262-MS(3)\Anexos%20PGQ.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erver-emp\AEG-OLD$\ar250\Projetos\Esta&#231;&#227;o%20Ci&#234;ncia%20-%20Niemeyer\Or&#231;amento\Or&#231;amento%20Final\Estacao%20Ciencia%20Or&#231;amento%20Concorr&#234;ncia%20012-200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Hp\programas\PATO%20-%20BR%20-%20425%20aditivo.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Servarq\dados\PROJETOS%20DIVERSOS\Agua-Porto%20Velho\A.G.%20Resposta_ADM\Adm%20Local%20-%20Porto%20Velho.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Users/Ruan%20Aslan/Desktop/PLANILHA%20PROPOSTA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 120 Dias"/>
      <sheetName val="Reforma"/>
      <sheetName val="Ciência da Natureza"/>
      <sheetName val="Informática"/>
      <sheetName val="Biblioteca"/>
      <sheetName val="CRONOGRAMA_-_120_Dias"/>
      <sheetName val="Ciência_da_Natureza"/>
      <sheetName val="ENTRADA_DE_DADOS"/>
      <sheetName val="FRE_"/>
      <sheetName val="INCCTOT"/>
      <sheetName val="MEMÓRIA SERVIÇOS"/>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IÇÃO"/>
      <sheetName val="QUANTITATIVO"/>
      <sheetName val="CRONOGRAMA"/>
    </sheetNames>
    <sheetDataSet>
      <sheetData sheetId="0" refreshError="1">
        <row r="8">
          <cell r="C8">
            <v>1.59</v>
          </cell>
        </row>
      </sheetData>
      <sheetData sheetId="1" refreshError="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adro de quantitativos"/>
      <sheetName val="INSUMOS"/>
      <sheetName val="CPU"/>
      <sheetName val="ORÇAMENTO obra"/>
      <sheetName val="Cronograma Fisico"/>
      <sheetName val="Cronograma Financeiro"/>
    </sheetNames>
    <sheetDataSet>
      <sheetData sheetId="0" refreshError="1"/>
      <sheetData sheetId="1" refreshError="1">
        <row r="6">
          <cell r="C6">
            <v>1.91</v>
          </cell>
        </row>
      </sheetData>
      <sheetData sheetId="2" refreshError="1"/>
      <sheetData sheetId="3" refreshError="1"/>
      <sheetData sheetId="4" refreshError="1"/>
      <sheetData sheetId="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IÇÃO"/>
      <sheetName val="QUANTITATIVO"/>
      <sheetName val="CRONOGRAMA"/>
    </sheetNames>
    <sheetDataSet>
      <sheetData sheetId="0" refreshError="1">
        <row r="8">
          <cell r="C8">
            <v>1.59</v>
          </cell>
        </row>
      </sheetData>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OBAL"/>
      <sheetName val="Memória"/>
      <sheetName val="Orçam."/>
      <sheetName val="Pavimento"/>
      <sheetName val="Rampa"/>
      <sheetName val="Drenagem"/>
      <sheetName val="BDI"/>
      <sheetName val="Não imprimir"/>
      <sheetName val="Não imprimir (2)"/>
    </sheetNames>
    <sheetDataSet>
      <sheetData sheetId="0"/>
      <sheetData sheetId="1"/>
      <sheetData sheetId="2"/>
      <sheetData sheetId="3"/>
      <sheetData sheetId="4"/>
      <sheetData sheetId="5"/>
      <sheetData sheetId="6"/>
      <sheetData sheetId="7"/>
      <sheetData sheetId="8"/>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B.D.I"/>
      <sheetName val="L.S"/>
      <sheetName val="MEMORIA"/>
      <sheetName val="PLAN. DE PREÇO"/>
      <sheetName val="INVESTIMENTO"/>
      <sheetName val="COMPOSIÇÃO"/>
      <sheetName val="CRONOGRAMA"/>
    </sheetNames>
    <sheetDataSet>
      <sheetData sheetId="0">
        <row r="8">
          <cell r="C8">
            <v>1.91</v>
          </cell>
        </row>
        <row r="9">
          <cell r="C9">
            <v>2.56</v>
          </cell>
        </row>
      </sheetData>
      <sheetData sheetId="1"/>
      <sheetData sheetId="2"/>
      <sheetData sheetId="3"/>
      <sheetData sheetId="4"/>
      <sheetData sheetId="5"/>
      <sheetData sheetId="6"/>
      <sheetData sheetId="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ório-5ª med."/>
      <sheetName val="RESUMO-DVOP"/>
      <sheetName val="REAJUSTE "/>
      <sheetName val="Rem. e limpeza "/>
      <sheetName val="Cubação - Teórica"/>
      <sheetName val="DMT - TEORICO "/>
      <sheetName val="Cub.-Med 5"/>
      <sheetName val="DMT-5ª MEDIÇÃO "/>
      <sheetName val="Cronograma Físico-Financeiro"/>
      <sheetName val="Cronograma Semanal"/>
      <sheetName val="Bueiros"/>
      <sheetName val="Regula"/>
      <sheetName val="Sub-base"/>
      <sheetName val="Base"/>
      <sheetName val="Imprimação"/>
      <sheetName val="CBUQ"/>
      <sheetName val="Colchão drenante"/>
      <sheetName val="TSS"/>
      <sheetName val="TSD-FOG"/>
      <sheetName val="AGREGADOS"/>
      <sheetName val="Pintura"/>
      <sheetName val="Grama"/>
      <sheetName val="Transporte de brita"/>
      <sheetName val="DRENO"/>
      <sheetName val="DRENO SALDO"/>
      <sheetName val="AÇO CA-50"/>
      <sheetName val="AÇO CA-50 (2)"/>
      <sheetName val="DMT - TEORICO 2"/>
      <sheetName val="Acumulado"/>
    </sheetNames>
    <sheetDataSet>
      <sheetData sheetId="0"/>
      <sheetData sheetId="1"/>
      <sheetData sheetId="2"/>
      <sheetData sheetId="3"/>
      <sheetData sheetId="4"/>
      <sheetData sheetId="5"/>
      <sheetData sheetId="6"/>
      <sheetData sheetId="7"/>
      <sheetData sheetId="8"/>
      <sheetData sheetId="9"/>
      <sheetData sheetId="10"/>
      <sheetData sheetId="11" refreshError="1">
        <row r="36">
          <cell r="J36">
            <v>39224</v>
          </cell>
          <cell r="M36">
            <v>39224</v>
          </cell>
        </row>
      </sheetData>
      <sheetData sheetId="12" refreshError="1">
        <row r="36">
          <cell r="U36">
            <v>228419.09999999998</v>
          </cell>
        </row>
      </sheetData>
      <sheetData sheetId="13" refreshError="1">
        <row r="39">
          <cell r="U39">
            <v>263049.59999999998</v>
          </cell>
        </row>
        <row r="40">
          <cell r="U40">
            <v>13152.48</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l"/>
      <sheetName val="MED_5"/>
      <sheetName val="REL MED_5"/>
      <sheetName val="Relatório-1ª med."/>
      <sheetName val="DRENA"/>
      <sheetName val="Plan2"/>
      <sheetName val="Plan3"/>
      <sheetName val="Plan4"/>
      <sheetName val="Plan5"/>
      <sheetName val="Plan6"/>
      <sheetName val="Plan7"/>
      <sheetName val="Plan8"/>
      <sheetName val="Plan9"/>
      <sheetName val="Plan10"/>
      <sheetName val="Plan11"/>
      <sheetName val="Plan12"/>
      <sheetName val="Plan13"/>
      <sheetName val="Plan14"/>
      <sheetName val="Plan15"/>
      <sheetName val="Plan16"/>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áf1"/>
      <sheetName val="Gráf2"/>
      <sheetName val="Gráf3"/>
      <sheetName val="Gráf4"/>
      <sheetName val="Viga Benkellman"/>
      <sheetName val="Estudo Estatístico"/>
      <sheetName val="Pro - 10 norma A"/>
      <sheetName val="Pró - 11 norma B"/>
      <sheetName val="Resumo subtrechos homgêneos"/>
      <sheetName val="Demonstrativo Dimensionamento"/>
      <sheetName val="Camadas Mat. Distintos"/>
      <sheetName val="PRO-08"/>
      <sheetName val="ANALISES"/>
      <sheetName val="Quadro + Gráfico"/>
      <sheetName val="Custo do CM-30"/>
      <sheetName val="Cálculo"/>
      <sheetName val="Preços"/>
      <sheetName val="Desp. Apoio"/>
      <sheetName val="memória de calculo_liquida"/>
      <sheetName val="Viga_Benkellman"/>
      <sheetName val="Estudo_Estatístico"/>
      <sheetName val="Pro_-_10_norma_A"/>
      <sheetName val="Pró_-_11_norma_B"/>
      <sheetName val="Resumo_subtrechos_homgêneos"/>
      <sheetName val="Demonstrativo_Dimensionamento"/>
      <sheetName val="Camadas_Mat__Distintos"/>
      <sheetName val="Custo_do_CM-30"/>
      <sheetName val="memória_de_calculo_liquida"/>
      <sheetName val="Quadro_+_Gráfico"/>
      <sheetName val="Desp__Apoio"/>
      <sheetName val="Fresagem de Pista Ago-98"/>
      <sheetName val="Proposta"/>
      <sheetName val="Carimbo de Nota"/>
      <sheetName val="P3"/>
      <sheetName val="PLANILHA ATUALIZADA"/>
      <sheetName val="Auxiliar"/>
      <sheetName val="COMPOS1"/>
      <sheetName val="RELATA"/>
      <sheetName val="Tela"/>
      <sheetName val="Atualizacao"/>
      <sheetName val="Chuvas"/>
      <sheetName val="Mediçã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IÇÃO"/>
      <sheetName val="PlanilhaAmpliação"/>
      <sheetName val="BDI25"/>
      <sheetName val="EncSociais "/>
    </sheetNames>
    <sheetDataSet>
      <sheetData sheetId="0"/>
      <sheetData sheetId="1"/>
      <sheetData sheetId="2" refreshError="1"/>
      <sheetData sheetId="3" refreshError="1"/>
      <sheetData sheetId="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or Out. 2001 - BDI=20% Ajust"/>
      <sheetName val="Biblioteca Out. 2001 - BDI=20%"/>
      <sheetName val=" Salas OUT 2001 COM BDI 20%"/>
      <sheetName val="Lab cienc nat BRASILIA"/>
      <sheetName val="CRONOGRAMA - 120 Dias"/>
      <sheetName val="Refor Out_ 2001 _ BDI_20_ Ajust"/>
      <sheetName val="Refor_Out__2001_-_BDI=20%_Ajust"/>
      <sheetName val="Biblioteca_Out__2001_-_BDI=20%"/>
      <sheetName val="_Salas_OUT_2001_COM_BDI_20%"/>
      <sheetName val="Lab_cienc_nat_BRASILIA"/>
      <sheetName val="CRONOGRAMA_-_120_Dias"/>
      <sheetName val="Refor_Out__2001___BDI_20__Ajust"/>
      <sheetName val="Refor_Out__2001_-_BDI=20%_Ajus1"/>
      <sheetName val="Biblioteca_Out__2001_-_BDI=20%1"/>
      <sheetName val="_Salas_OUT_2001_COM_BDI_20%1"/>
      <sheetName val="Lab_cienc_nat_BRASILIA1"/>
      <sheetName val="CRONOGRAMA_-_120_Dias1"/>
      <sheetName val="Refor_Out__2001___BDI_20__Ajus1"/>
      <sheetName val="Refor_Out__2001_-_BDI=20%_Ajus2"/>
      <sheetName val="Biblioteca_Out__2001_-_BDI=20%2"/>
      <sheetName val="_Salas_OUT_2001_COM_BDI_20%2"/>
      <sheetName val="Lab_cienc_nat_BRASILIA2"/>
      <sheetName val="CRONOGRAMA_-_120_Dias2"/>
      <sheetName val="Refor_Out__2001___BDI_20__Ajus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TO"/>
      <sheetName val="FVorigi"/>
      <sheetName val="FVmodif"/>
      <sheetName val="FVresumo"/>
      <sheetName val="FVadotar"/>
      <sheetName val="Calculo4010"/>
      <sheetName val="ExempFC1"/>
      <sheetName val="ExemFC2"/>
      <sheetName val="ExemFC3"/>
      <sheetName val="Exemp1"/>
      <sheetName val="Exemp2"/>
      <sheetName val="Exemp3"/>
      <sheetName val="Exemp4"/>
      <sheetName val="Exemp5"/>
      <sheetName val="Exemp6"/>
      <sheetName val="Exemp7"/>
      <sheetName val="Exemp8"/>
      <sheetName val="Exerci1"/>
      <sheetName val="Exerci2"/>
      <sheetName val="PROVA"/>
      <sheetName val="Plan3"/>
      <sheetName val="Plan4"/>
      <sheetName val="Plan5"/>
      <sheetName val="Plan6"/>
      <sheetName val="Plan7"/>
      <sheetName val="Plan8"/>
      <sheetName val="Plan9"/>
      <sheetName val="Plan10"/>
      <sheetName val="Plan11"/>
      <sheetName val="Plan12"/>
      <sheetName val="Plan13"/>
      <sheetName val="Plan14"/>
      <sheetName val="Plan15"/>
      <sheetName val="Plan16"/>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_AUT1"/>
      <sheetName val="AUT_ORIGINAL"/>
    </sheetNames>
    <sheetDataSet>
      <sheetData sheetId="0"/>
      <sheetData sheetId="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TR 2"/>
      <sheetName val="UTR1"/>
      <sheetName val="UTR3"/>
      <sheetName val="UTR4"/>
      <sheetName val="UTR5"/>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NT_OBRAS"/>
      <sheetName val="ligação predial"/>
      <sheetName val="REDE COLETORA"/>
      <sheetName val="ESTA ELEVATÓRIA_"/>
      <sheetName val="EMISSÁRIO_"/>
      <sheetName val="AQU TERRENO-"/>
      <sheetName val="RESUMO"/>
      <sheetName val="AQU TERRENO_"/>
    </sheetNames>
    <sheetDataSet>
      <sheetData sheetId="0" refreshError="1">
        <row r="8">
          <cell r="H8">
            <v>15099.060000000001</v>
          </cell>
        </row>
      </sheetData>
      <sheetData sheetId="1" refreshError="1">
        <row r="9">
          <cell r="H9">
            <v>87735.12</v>
          </cell>
        </row>
        <row r="19">
          <cell r="H19">
            <v>33993.180000000008</v>
          </cell>
        </row>
      </sheetData>
      <sheetData sheetId="2" refreshError="1">
        <row r="9">
          <cell r="H9">
            <v>327265.86999999994</v>
          </cell>
        </row>
        <row r="67">
          <cell r="H67">
            <v>90106.86</v>
          </cell>
        </row>
      </sheetData>
      <sheetData sheetId="3" refreshError="1">
        <row r="9">
          <cell r="H9">
            <v>30966.526499999996</v>
          </cell>
        </row>
        <row r="106">
          <cell r="H106">
            <v>49744.2</v>
          </cell>
        </row>
        <row r="143">
          <cell r="H143">
            <v>18679.9211</v>
          </cell>
        </row>
      </sheetData>
      <sheetData sheetId="4" refreshError="1">
        <row r="9">
          <cell r="H9">
            <v>797.15</v>
          </cell>
        </row>
        <row r="39">
          <cell r="H39">
            <v>754.13</v>
          </cell>
        </row>
        <row r="50">
          <cell r="H50">
            <v>6502.5400000000009</v>
          </cell>
        </row>
        <row r="80">
          <cell r="H80">
            <v>3995.81</v>
          </cell>
        </row>
      </sheetData>
      <sheetData sheetId="5" refreshError="1">
        <row r="9">
          <cell r="H9">
            <v>12000</v>
          </cell>
        </row>
      </sheetData>
      <sheetData sheetId="6"/>
      <sheetData sheetId="7"/>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RADA DE DADOS"/>
      <sheetName val="ORÇAMENTO"/>
      <sheetName val="QCI"/>
      <sheetName val="Cronograma"/>
      <sheetName val="ORÇAM. - ÁGUA"/>
      <sheetName val="ORÇAM. - ESGOTO"/>
      <sheetName val="QUADRO QUANT. ESGOTO"/>
      <sheetName val="ORÇAM. - ELÉTRICO"/>
    </sheetNames>
    <sheetDataSet>
      <sheetData sheetId="0">
        <row r="5">
          <cell r="F5">
            <v>362</v>
          </cell>
          <cell r="I5">
            <v>30</v>
          </cell>
        </row>
      </sheetData>
      <sheetData sheetId="1"/>
      <sheetData sheetId="2"/>
      <sheetData sheetId="3"/>
      <sheetData sheetId="4"/>
      <sheetData sheetId="5"/>
      <sheetData sheetId="6"/>
      <sheetData sheetId="7"/>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RADA DE DADOS"/>
      <sheetName val="ORÇAMENTO"/>
      <sheetName val="QCI"/>
      <sheetName val="Cronograma"/>
      <sheetName val="ORÇAM. - ÁGUA"/>
      <sheetName val="ORÇAM. - ESGOTO"/>
      <sheetName val="QUADRO QUANT. ESGOTO"/>
      <sheetName val="ORÇAM. - ELÉTRICO"/>
    </sheetNames>
    <sheetDataSet>
      <sheetData sheetId="0">
        <row r="5">
          <cell r="F5">
            <v>362</v>
          </cell>
        </row>
      </sheetData>
      <sheetData sheetId="1"/>
      <sheetData sheetId="2"/>
      <sheetData sheetId="3"/>
      <sheetData sheetId="4"/>
      <sheetData sheetId="5"/>
      <sheetData sheetId="6"/>
      <sheetData sheetId="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 Captação_Elevação 1a Etapa "/>
      <sheetName val="Resumo"/>
      <sheetName val="A - Canteiro de Obra"/>
      <sheetName val="C - Captação_Elevação 2a Etapa "/>
      <sheetName val="D -Adutora OK"/>
      <sheetName val="E - Reservatório Apoiado OK"/>
      <sheetName val="F - Estação de Tratamento"/>
      <sheetName val="G - Rede de Distribuição OK"/>
      <sheetName val="H - Ligação Predial OK"/>
      <sheetName val="I - Escritório de Operações OK"/>
      <sheetName val="B _ Captação_Elevação 1a Etapa "/>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o"/>
      <sheetName val="QUANT.SERVIÇO"/>
      <sheetName val="Resumo A"/>
      <sheetName val="Planilha Orcamentaria"/>
      <sheetName val="Planilha Orcamentaria (2)"/>
      <sheetName val="Augusto M. FoFo"/>
      <sheetName val="Lote 02 FoFo"/>
    </sheetNames>
    <sheetDataSet>
      <sheetData sheetId="0"/>
      <sheetData sheetId="1"/>
      <sheetData sheetId="2"/>
      <sheetData sheetId="3"/>
      <sheetData sheetId="4"/>
      <sheetData sheetId="5"/>
      <sheetData sheetId="6"/>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OSIÇÃO DE CUSTOS"/>
      <sheetName val="BCO DE SEMENTES CORRETA"/>
      <sheetName val="QUADRA MULTI_USO"/>
      <sheetName val="CTO DE ATIVIDADES CORRETO"/>
      <sheetName val="ORÇAMENTO GLOBAL"/>
      <sheetName val="FOSSA e SUMIDOURO"/>
      <sheetName val="Orçamento Banco em Alvenaria"/>
      <sheetName val="Orçamento Cisterna"/>
      <sheetName val="COMPOSIÇÃO _FOSSA E SUMIDOURO_"/>
      <sheetName val="elétrico com códigos_3_"/>
      <sheetName val="QCI FINAL"/>
      <sheetName val="CRONOGRAMA GLOBAL"/>
      <sheetName val="CRON. GLOBAL S EQUIPAM."/>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çosNoPrint"/>
      <sheetName val="ComparaQuantNoPrint"/>
      <sheetName val="TodasTraf-2011-NoPrint"/>
      <sheetName val="TrafPb008"/>
      <sheetName val="PavPb008"/>
      <sheetName val="TrafPb027"/>
      <sheetName val="PavPb027"/>
      <sheetName val="TrafPb033(1)"/>
      <sheetName val="PavPb033(1)"/>
      <sheetName val="TrafPb033(2)"/>
      <sheetName val="PavPb033(2)"/>
      <sheetName val="TrafPb059(1)"/>
      <sheetName val="PavPb059(1)"/>
      <sheetName val="TrafPb059(2)"/>
      <sheetName val="PavPb059(2)"/>
      <sheetName val="TrafPb061"/>
      <sheetName val="PavPb061"/>
      <sheetName val="TrafPb065"/>
      <sheetName val="PavPb065"/>
      <sheetName val="TodasTraf-2000-NoPrint"/>
      <sheetName val="Br101-NoPrint"/>
      <sheetName val="TrafAnual-NoPrint"/>
      <sheetName val="TrafContExpan-NoPrint"/>
      <sheetName val="PavComplNoPrin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row r="7">
          <cell r="C7" t="str">
            <v>TRECHO</v>
          </cell>
          <cell r="D7" t="str">
            <v>CARRO DE PASSEIO</v>
          </cell>
          <cell r="E7" t="str">
            <v>ÔNIBUS</v>
          </cell>
          <cell r="F7" t="str">
            <v>CAMINHÃO 2C</v>
          </cell>
          <cell r="G7" t="str">
            <v>CAMINHÃO 3C</v>
          </cell>
          <cell r="H7" t="str">
            <v xml:space="preserve">SEMIREB. 2S2       </v>
          </cell>
          <cell r="I7" t="str">
            <v>SEMIREB. 2S3</v>
          </cell>
          <cell r="J7" t="str">
            <v>SEMIREB. 3S2</v>
          </cell>
          <cell r="K7" t="str">
            <v>TOTAL COMERCIAL</v>
          </cell>
          <cell r="L7" t="str">
            <v>TOTAL</v>
          </cell>
        </row>
        <row r="8">
          <cell r="C8" t="str">
            <v>Div. PB-RN - Entr. BR-230 (A)</v>
          </cell>
          <cell r="D8">
            <v>2514</v>
          </cell>
          <cell r="E8">
            <v>174</v>
          </cell>
          <cell r="F8">
            <v>407</v>
          </cell>
          <cell r="G8">
            <v>494</v>
          </cell>
          <cell r="H8">
            <v>40</v>
          </cell>
          <cell r="I8">
            <v>309</v>
          </cell>
          <cell r="J8">
            <v>68</v>
          </cell>
          <cell r="K8">
            <v>1492</v>
          </cell>
          <cell r="L8">
            <v>4006</v>
          </cell>
        </row>
        <row r="9">
          <cell r="C9" t="str">
            <v>Lucena - Praia de Campina</v>
          </cell>
          <cell r="D9">
            <v>2294</v>
          </cell>
          <cell r="E9">
            <v>126</v>
          </cell>
          <cell r="F9">
            <v>396</v>
          </cell>
          <cell r="G9">
            <v>170</v>
          </cell>
          <cell r="H9">
            <v>62</v>
          </cell>
          <cell r="I9">
            <v>0</v>
          </cell>
          <cell r="J9">
            <v>0</v>
          </cell>
          <cell r="K9">
            <v>754</v>
          </cell>
          <cell r="L9">
            <v>3048</v>
          </cell>
        </row>
        <row r="10">
          <cell r="C10" t="str">
            <v>BR-101 - Lerolândia</v>
          </cell>
          <cell r="D10">
            <v>186</v>
          </cell>
          <cell r="E10">
            <v>34</v>
          </cell>
          <cell r="F10">
            <v>48</v>
          </cell>
          <cell r="G10">
            <v>49</v>
          </cell>
          <cell r="H10">
            <v>37</v>
          </cell>
          <cell r="I10">
            <v>15</v>
          </cell>
          <cell r="J10">
            <v>0</v>
          </cell>
          <cell r="K10">
            <v>183</v>
          </cell>
          <cell r="L10">
            <v>369</v>
          </cell>
        </row>
        <row r="11">
          <cell r="C11" t="str">
            <v>Praia de Campina - Rio Tinto</v>
          </cell>
          <cell r="D11">
            <v>108</v>
          </cell>
          <cell r="E11">
            <v>4</v>
          </cell>
          <cell r="F11">
            <v>11</v>
          </cell>
          <cell r="G11">
            <v>1</v>
          </cell>
          <cell r="H11">
            <v>0</v>
          </cell>
          <cell r="I11">
            <v>0</v>
          </cell>
          <cell r="J11">
            <v>0</v>
          </cell>
          <cell r="K11">
            <v>16</v>
          </cell>
          <cell r="L11">
            <v>124</v>
          </cell>
        </row>
        <row r="12">
          <cell r="C12" t="str">
            <v>Rio Tinto - BR-101</v>
          </cell>
          <cell r="D12">
            <v>69</v>
          </cell>
          <cell r="E12">
            <v>6</v>
          </cell>
          <cell r="F12">
            <v>36</v>
          </cell>
          <cell r="G12">
            <v>0</v>
          </cell>
          <cell r="H12">
            <v>4</v>
          </cell>
          <cell r="I12">
            <v>0</v>
          </cell>
          <cell r="J12">
            <v>0</v>
          </cell>
          <cell r="K12">
            <v>46</v>
          </cell>
          <cell r="L12">
            <v>115</v>
          </cell>
        </row>
        <row r="13">
          <cell r="C13" t="str">
            <v>BR-101 - Mataraca</v>
          </cell>
          <cell r="D13">
            <v>224</v>
          </cell>
          <cell r="E13">
            <v>40</v>
          </cell>
          <cell r="F13">
            <v>32</v>
          </cell>
          <cell r="G13">
            <v>102</v>
          </cell>
          <cell r="H13">
            <v>132</v>
          </cell>
          <cell r="I13">
            <v>0</v>
          </cell>
          <cell r="J13">
            <v>0</v>
          </cell>
          <cell r="K13">
            <v>306</v>
          </cell>
          <cell r="L13">
            <v>530</v>
          </cell>
        </row>
        <row r="14">
          <cell r="C14" t="str">
            <v>Mataraca - Barra de Camaratuba</v>
          </cell>
          <cell r="D14">
            <v>48</v>
          </cell>
          <cell r="E14">
            <v>4</v>
          </cell>
          <cell r="F14">
            <v>10</v>
          </cell>
          <cell r="G14">
            <v>2</v>
          </cell>
          <cell r="H14">
            <v>0</v>
          </cell>
          <cell r="I14">
            <v>0</v>
          </cell>
          <cell r="J14">
            <v>0</v>
          </cell>
          <cell r="K14">
            <v>16</v>
          </cell>
          <cell r="L14">
            <v>64</v>
          </cell>
        </row>
        <row r="15">
          <cell r="C15" t="str">
            <v>PB-065 - Camaratuba</v>
          </cell>
          <cell r="D15">
            <v>42</v>
          </cell>
          <cell r="E15">
            <v>8</v>
          </cell>
          <cell r="F15">
            <v>9</v>
          </cell>
          <cell r="G15">
            <v>2</v>
          </cell>
          <cell r="H15">
            <v>0</v>
          </cell>
          <cell r="I15">
            <v>0</v>
          </cell>
          <cell r="J15">
            <v>0</v>
          </cell>
          <cell r="K15">
            <v>19</v>
          </cell>
          <cell r="L15">
            <v>61</v>
          </cell>
        </row>
        <row r="16">
          <cell r="C16" t="str">
            <v>Mataraca - Divisa PB/RN</v>
          </cell>
          <cell r="D16">
            <v>59</v>
          </cell>
          <cell r="E16">
            <v>15</v>
          </cell>
          <cell r="F16">
            <v>15</v>
          </cell>
          <cell r="G16">
            <v>5</v>
          </cell>
          <cell r="H16">
            <v>0</v>
          </cell>
          <cell r="I16">
            <v>0</v>
          </cell>
          <cell r="J16">
            <v>0</v>
          </cell>
          <cell r="K16">
            <v>35</v>
          </cell>
          <cell r="L16">
            <v>94</v>
          </cell>
        </row>
        <row r="17">
          <cell r="C17" t="str">
            <v>Taxas  de Crescimento</v>
          </cell>
          <cell r="D17">
            <v>3.5000000000000003E-2</v>
          </cell>
          <cell r="E17">
            <v>2.5000000000000001E-2</v>
          </cell>
          <cell r="F17">
            <v>0.03</v>
          </cell>
          <cell r="G17">
            <v>0.03</v>
          </cell>
          <cell r="H17">
            <v>0.03</v>
          </cell>
          <cell r="I17">
            <v>0.03</v>
          </cell>
          <cell r="J17">
            <v>0.03</v>
          </cell>
        </row>
      </sheetData>
      <sheetData sheetId="20"/>
      <sheetData sheetId="21"/>
      <sheetData sheetId="22" refreshError="1">
        <row r="4">
          <cell r="O4">
            <v>0.86074150626533996</v>
          </cell>
        </row>
        <row r="5">
          <cell r="O5">
            <v>1.0244464944649401</v>
          </cell>
        </row>
      </sheetData>
      <sheetData sheetId="23"/>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 Local  -RESUMO"/>
      <sheetName val="Adm Local "/>
      <sheetName val="Eng3"/>
      <sheetName val="Eng2"/>
      <sheetName val="Eng1"/>
      <sheetName val="Eng.Assist"/>
      <sheetName val="Chefe de Seção"/>
      <sheetName val="Médico_Trabalho"/>
      <sheetName val="Mestre_Obra"/>
      <sheetName val="Tec_Medio 3"/>
      <sheetName val="Tec_Medio 2"/>
      <sheetName val="Tec_Medio 1"/>
      <sheetName val="Enc_Pessoal"/>
      <sheetName val="Enc_Financeiro"/>
      <sheetName val="Encarregado Serv Gerais"/>
      <sheetName val="Encarregado Geral"/>
      <sheetName val="Téc_Segurança"/>
      <sheetName val="Téc_Enfermagem"/>
      <sheetName val="Auxiliar_Técnico"/>
      <sheetName val="Secretária"/>
      <sheetName val="Recepcionista"/>
      <sheetName val="Topógrafo"/>
      <sheetName val="Almoxarife"/>
      <sheetName val="Apontador"/>
      <sheetName val="Aux_Almoxarife"/>
      <sheetName val="Aux_Pessoal"/>
      <sheetName val="Aux_Topografia"/>
      <sheetName val="Aux_Segurança"/>
      <sheetName val="Aux_Enfermagem"/>
      <sheetName val="MO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Global"/>
      <sheetName val="Elétrica"/>
      <sheetName val="Hidrossanitário"/>
      <sheetName val="Genéricos"/>
      <sheetName val="SBLO_PcP-AmpTPS_fora_CLP"/>
      <sheetName val="Orçamento_Global"/>
    </sheetNames>
    <sheetDataSet>
      <sheetData sheetId="0" refreshError="1">
        <row r="38">
          <cell r="D38">
            <v>0.2</v>
          </cell>
        </row>
      </sheetData>
      <sheetData sheetId="1"/>
      <sheetData sheetId="2"/>
      <sheetData sheetId="3" refreshError="1"/>
      <sheetData sheetId="4" refreshError="1"/>
      <sheetData sheetId="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s>
    <sheetDataSet>
      <sheetData sheetId="0" refreshError="1">
        <row r="13">
          <cell r="J13">
            <v>1350.16</v>
          </cell>
        </row>
        <row r="30">
          <cell r="J30">
            <v>1189.9100000000001</v>
          </cell>
        </row>
        <row r="39">
          <cell r="J39">
            <v>11246.3</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DE CALCULO"/>
      <sheetName val="Orçamento"/>
      <sheetName val="QCI"/>
      <sheetName val="CRONOGRAMA"/>
      <sheetName val="COMPOSIÇÃO DO BDI "/>
      <sheetName val="COMPOSIÇÃO CUSTO"/>
      <sheetName val="MODELO BASE"/>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osição"/>
      <sheetName val="CÁLCULO DO BDI"/>
      <sheetName val="INSUMOS"/>
      <sheetName val="QUANTITATIVO"/>
      <sheetName val="[PREÇO95.xls]___Divtec_djalma_2"/>
    </sheetNames>
    <sheetDataSet>
      <sheetData sheetId="0" refreshError="1">
        <row r="19">
          <cell r="E19">
            <v>28.75</v>
          </cell>
        </row>
        <row r="27">
          <cell r="E27">
            <v>0.19</v>
          </cell>
        </row>
        <row r="35">
          <cell r="E35">
            <v>0.47</v>
          </cell>
        </row>
        <row r="60">
          <cell r="E60">
            <v>127.79</v>
          </cell>
        </row>
        <row r="76">
          <cell r="E76">
            <v>1.05</v>
          </cell>
        </row>
        <row r="98">
          <cell r="E98">
            <v>122.58</v>
          </cell>
        </row>
        <row r="108">
          <cell r="E108">
            <v>0.98</v>
          </cell>
        </row>
        <row r="117">
          <cell r="E117">
            <v>1.2916799999999999</v>
          </cell>
        </row>
        <row r="126">
          <cell r="E126">
            <v>3.88</v>
          </cell>
        </row>
        <row r="135">
          <cell r="E135">
            <v>3.23</v>
          </cell>
        </row>
        <row r="144">
          <cell r="E144">
            <v>1.29</v>
          </cell>
        </row>
        <row r="153">
          <cell r="E153">
            <v>1.29</v>
          </cell>
        </row>
        <row r="162">
          <cell r="E162">
            <v>2.8</v>
          </cell>
        </row>
        <row r="171">
          <cell r="E171">
            <v>1.08</v>
          </cell>
        </row>
        <row r="180">
          <cell r="E180">
            <v>0.98</v>
          </cell>
        </row>
        <row r="188">
          <cell r="E188">
            <v>4.04</v>
          </cell>
        </row>
        <row r="197">
          <cell r="E197">
            <v>1.72</v>
          </cell>
        </row>
        <row r="206">
          <cell r="E206">
            <v>27.99</v>
          </cell>
        </row>
        <row r="230">
          <cell r="E230">
            <v>2.8</v>
          </cell>
        </row>
        <row r="239">
          <cell r="E239">
            <v>0.54</v>
          </cell>
        </row>
        <row r="248">
          <cell r="E248">
            <v>1.51</v>
          </cell>
        </row>
        <row r="260">
          <cell r="E260">
            <v>3.36</v>
          </cell>
        </row>
        <row r="269">
          <cell r="E269">
            <v>3.23</v>
          </cell>
        </row>
        <row r="278">
          <cell r="E278">
            <v>1.29</v>
          </cell>
        </row>
        <row r="287">
          <cell r="E287">
            <v>1.08</v>
          </cell>
        </row>
        <row r="305">
          <cell r="E305">
            <v>3.01</v>
          </cell>
        </row>
        <row r="312">
          <cell r="E312">
            <v>0.74880000000000013</v>
          </cell>
        </row>
        <row r="323">
          <cell r="E323">
            <v>0.86</v>
          </cell>
        </row>
        <row r="332">
          <cell r="E332">
            <v>0.86</v>
          </cell>
        </row>
        <row r="341">
          <cell r="E341">
            <v>2.29</v>
          </cell>
        </row>
        <row r="350">
          <cell r="E350">
            <v>2.29</v>
          </cell>
        </row>
        <row r="360">
          <cell r="E360">
            <v>15.32</v>
          </cell>
        </row>
        <row r="433">
          <cell r="E433">
            <v>6.12</v>
          </cell>
        </row>
        <row r="442">
          <cell r="E442">
            <v>6.22</v>
          </cell>
        </row>
        <row r="452">
          <cell r="E452">
            <v>18.87</v>
          </cell>
        </row>
        <row r="477">
          <cell r="E477">
            <v>147.36000000000001</v>
          </cell>
        </row>
        <row r="502">
          <cell r="E502">
            <v>220.63</v>
          </cell>
        </row>
        <row r="516">
          <cell r="E516">
            <v>155.44</v>
          </cell>
        </row>
        <row r="532">
          <cell r="E532">
            <v>137.65</v>
          </cell>
        </row>
        <row r="564">
          <cell r="E564">
            <v>82.7</v>
          </cell>
        </row>
        <row r="608">
          <cell r="E608">
            <v>18.72</v>
          </cell>
        </row>
        <row r="633">
          <cell r="E633">
            <v>310.56</v>
          </cell>
        </row>
        <row r="659">
          <cell r="E659">
            <v>329.25</v>
          </cell>
        </row>
        <row r="679">
          <cell r="E679">
            <v>790.24</v>
          </cell>
        </row>
        <row r="707">
          <cell r="E707">
            <v>474.28</v>
          </cell>
        </row>
        <row r="733">
          <cell r="E733">
            <v>474.28</v>
          </cell>
        </row>
        <row r="750">
          <cell r="E750">
            <v>13.13</v>
          </cell>
        </row>
        <row r="769">
          <cell r="E769">
            <v>19.14</v>
          </cell>
        </row>
        <row r="788">
          <cell r="E788">
            <v>19.72</v>
          </cell>
        </row>
        <row r="969">
          <cell r="E969">
            <v>10.36</v>
          </cell>
        </row>
        <row r="983">
          <cell r="E983">
            <v>18.72</v>
          </cell>
        </row>
        <row r="996">
          <cell r="E996">
            <v>29.34</v>
          </cell>
        </row>
        <row r="1011">
          <cell r="E1011">
            <v>26.88</v>
          </cell>
        </row>
        <row r="1024">
          <cell r="E1024">
            <v>26.88</v>
          </cell>
        </row>
        <row r="1050">
          <cell r="E1050">
            <v>12.42</v>
          </cell>
        </row>
        <row r="1061">
          <cell r="E1061">
            <v>26.55</v>
          </cell>
        </row>
        <row r="1074">
          <cell r="E1074">
            <v>11.29</v>
          </cell>
        </row>
        <row r="1088">
          <cell r="E1088">
            <v>22.73</v>
          </cell>
        </row>
        <row r="1102">
          <cell r="E1102">
            <v>21.87</v>
          </cell>
        </row>
        <row r="1119">
          <cell r="E1119">
            <v>16.97</v>
          </cell>
        </row>
        <row r="1134">
          <cell r="E1134">
            <v>192.47</v>
          </cell>
        </row>
        <row r="1152">
          <cell r="E1152">
            <v>205.12</v>
          </cell>
        </row>
        <row r="1163">
          <cell r="E1163">
            <v>5.07</v>
          </cell>
        </row>
        <row r="1174">
          <cell r="E1174">
            <v>5.96</v>
          </cell>
        </row>
        <row r="1185">
          <cell r="E1185">
            <v>10.46</v>
          </cell>
        </row>
        <row r="1199">
          <cell r="E1199">
            <v>3.27</v>
          </cell>
        </row>
        <row r="1212">
          <cell r="E1212">
            <v>4.43</v>
          </cell>
        </row>
        <row r="1223">
          <cell r="E1223">
            <v>10.67</v>
          </cell>
        </row>
        <row r="1234">
          <cell r="E1234">
            <v>8.2899999999999991</v>
          </cell>
        </row>
        <row r="1245">
          <cell r="E1245">
            <v>16.649999999999999</v>
          </cell>
        </row>
        <row r="1281">
          <cell r="E1281">
            <v>11.75</v>
          </cell>
        </row>
        <row r="1295">
          <cell r="E1295">
            <v>9.85</v>
          </cell>
        </row>
        <row r="1309">
          <cell r="E1309">
            <v>3.9</v>
          </cell>
        </row>
        <row r="1323">
          <cell r="E1323">
            <v>1.29</v>
          </cell>
        </row>
        <row r="1339">
          <cell r="E1339">
            <v>4.3899999999999997</v>
          </cell>
        </row>
        <row r="1352">
          <cell r="E1352">
            <v>4.87</v>
          </cell>
        </row>
        <row r="1365">
          <cell r="E1365">
            <v>3.01</v>
          </cell>
        </row>
        <row r="1378">
          <cell r="E1378">
            <v>12.66</v>
          </cell>
        </row>
        <row r="1391">
          <cell r="E1391">
            <v>10.050000000000001</v>
          </cell>
        </row>
        <row r="1430">
          <cell r="E1430">
            <v>13.27</v>
          </cell>
        </row>
        <row r="1443">
          <cell r="E1443">
            <v>7.39</v>
          </cell>
        </row>
        <row r="1455">
          <cell r="E1455">
            <v>7.21</v>
          </cell>
        </row>
        <row r="1467">
          <cell r="E1467">
            <v>4.55</v>
          </cell>
        </row>
        <row r="1480">
          <cell r="E1480">
            <v>15.03</v>
          </cell>
        </row>
        <row r="1508">
          <cell r="E1508">
            <v>10.050000000000001</v>
          </cell>
        </row>
        <row r="1523">
          <cell r="E1523">
            <v>15.54</v>
          </cell>
        </row>
        <row r="1537">
          <cell r="E1537">
            <v>4.67</v>
          </cell>
        </row>
        <row r="1550">
          <cell r="E1550">
            <v>3.3</v>
          </cell>
        </row>
        <row r="1692">
          <cell r="E1692">
            <v>67.239999999999995</v>
          </cell>
        </row>
        <row r="1718">
          <cell r="E1718">
            <v>26.22</v>
          </cell>
        </row>
        <row r="1752">
          <cell r="E1752">
            <v>6.87</v>
          </cell>
        </row>
        <row r="1766">
          <cell r="E1766">
            <v>37.840000000000003</v>
          </cell>
        </row>
        <row r="1780">
          <cell r="E1780">
            <v>83.83</v>
          </cell>
        </row>
        <row r="1799">
          <cell r="E1799">
            <v>194.34</v>
          </cell>
        </row>
        <row r="1817">
          <cell r="E1817">
            <v>127.26</v>
          </cell>
        </row>
        <row r="1830">
          <cell r="E1830">
            <v>125.92</v>
          </cell>
        </row>
        <row r="1843">
          <cell r="E1843">
            <v>120.17</v>
          </cell>
        </row>
        <row r="1863">
          <cell r="E1863">
            <v>106.64</v>
          </cell>
        </row>
        <row r="1887">
          <cell r="E1887">
            <v>101.93</v>
          </cell>
        </row>
        <row r="1907">
          <cell r="E1907">
            <v>99.63</v>
          </cell>
        </row>
        <row r="1927">
          <cell r="E1927">
            <v>172.55</v>
          </cell>
        </row>
        <row r="1941">
          <cell r="E1941">
            <v>97.61</v>
          </cell>
        </row>
        <row r="1954">
          <cell r="E1954">
            <v>26.27</v>
          </cell>
        </row>
        <row r="1966">
          <cell r="E1966">
            <v>22.82</v>
          </cell>
        </row>
        <row r="2078">
          <cell r="E2078">
            <v>32.72</v>
          </cell>
        </row>
        <row r="2095">
          <cell r="E2095">
            <v>45.92</v>
          </cell>
        </row>
        <row r="2112">
          <cell r="E2112">
            <v>16.809999999999999</v>
          </cell>
        </row>
        <row r="2146">
          <cell r="E2146">
            <v>985.64</v>
          </cell>
        </row>
        <row r="2330">
          <cell r="E2330">
            <v>13.72</v>
          </cell>
        </row>
        <row r="2351">
          <cell r="E2351">
            <v>27.32</v>
          </cell>
        </row>
        <row r="2375">
          <cell r="E2375">
            <v>46.14</v>
          </cell>
        </row>
        <row r="2391">
          <cell r="E2391">
            <v>181.98</v>
          </cell>
        </row>
        <row r="2424">
          <cell r="E2424">
            <v>55.75</v>
          </cell>
        </row>
        <row r="2435">
          <cell r="E2435">
            <v>19.54</v>
          </cell>
        </row>
        <row r="2447">
          <cell r="E2447">
            <v>19.54</v>
          </cell>
        </row>
        <row r="2458">
          <cell r="E2458">
            <v>19.54</v>
          </cell>
        </row>
        <row r="2507">
          <cell r="E2507">
            <v>13.79</v>
          </cell>
        </row>
        <row r="2518">
          <cell r="E2518">
            <v>13.79</v>
          </cell>
        </row>
        <row r="2529">
          <cell r="E2529">
            <v>19.54</v>
          </cell>
        </row>
        <row r="2547">
          <cell r="E2547">
            <v>11.41</v>
          </cell>
        </row>
        <row r="2558">
          <cell r="E2558">
            <v>10.26</v>
          </cell>
        </row>
        <row r="2569">
          <cell r="E2569">
            <v>29.61</v>
          </cell>
        </row>
        <row r="2583">
          <cell r="E2583">
            <v>202.49</v>
          </cell>
        </row>
        <row r="2626">
          <cell r="E2626">
            <v>214.93</v>
          </cell>
        </row>
        <row r="2642">
          <cell r="E2642">
            <v>134.43</v>
          </cell>
        </row>
        <row r="2655">
          <cell r="E2655">
            <v>11.43</v>
          </cell>
        </row>
        <row r="2686">
          <cell r="E2686">
            <v>102.06</v>
          </cell>
        </row>
        <row r="2699">
          <cell r="E2699">
            <v>13.22</v>
          </cell>
        </row>
        <row r="2711">
          <cell r="E2711">
            <v>12.76</v>
          </cell>
        </row>
        <row r="2725">
          <cell r="E2725">
            <v>10.43</v>
          </cell>
        </row>
        <row r="2747">
          <cell r="E2747">
            <v>26.92</v>
          </cell>
        </row>
        <row r="2766">
          <cell r="E2766">
            <v>26.18</v>
          </cell>
        </row>
        <row r="2792">
          <cell r="E2792">
            <v>21.1</v>
          </cell>
        </row>
        <row r="2813">
          <cell r="E2813">
            <v>27.08</v>
          </cell>
        </row>
        <row r="2831">
          <cell r="E2831">
            <v>37.25</v>
          </cell>
        </row>
        <row r="2857">
          <cell r="E2857">
            <v>40.08</v>
          </cell>
        </row>
        <row r="2876">
          <cell r="E2876">
            <v>24.28</v>
          </cell>
        </row>
        <row r="2894">
          <cell r="E2894">
            <v>36.83</v>
          </cell>
        </row>
        <row r="2915">
          <cell r="E2915">
            <v>104.5</v>
          </cell>
        </row>
        <row r="2931">
          <cell r="E2931">
            <v>79.2</v>
          </cell>
        </row>
        <row r="2945">
          <cell r="E2945">
            <v>46.69</v>
          </cell>
        </row>
        <row r="2957">
          <cell r="E2957">
            <v>1.3</v>
          </cell>
        </row>
        <row r="2978">
          <cell r="E2978">
            <v>5.42</v>
          </cell>
        </row>
        <row r="2992">
          <cell r="E2992">
            <v>41.39</v>
          </cell>
        </row>
        <row r="3005">
          <cell r="E3005">
            <v>42.54</v>
          </cell>
        </row>
        <row r="3018">
          <cell r="E3018">
            <v>17.440000000000001</v>
          </cell>
        </row>
        <row r="3043">
          <cell r="E3043">
            <v>37.299999999999997</v>
          </cell>
        </row>
        <row r="3061">
          <cell r="E3061">
            <v>37.299999999999997</v>
          </cell>
        </row>
        <row r="3079">
          <cell r="E3079">
            <v>24.88</v>
          </cell>
        </row>
        <row r="3106">
          <cell r="E3106">
            <v>37.299999999999997</v>
          </cell>
        </row>
        <row r="3124">
          <cell r="E3124">
            <v>37.299999999999997</v>
          </cell>
        </row>
        <row r="3135">
          <cell r="E3135">
            <v>5.74</v>
          </cell>
        </row>
        <row r="3146">
          <cell r="E3146">
            <v>29.89</v>
          </cell>
        </row>
        <row r="3162">
          <cell r="E3162">
            <v>39.090000000000003</v>
          </cell>
        </row>
        <row r="3172">
          <cell r="E3172">
            <v>1.82</v>
          </cell>
        </row>
        <row r="3192">
          <cell r="E3192">
            <v>48.89</v>
          </cell>
        </row>
        <row r="3205">
          <cell r="E3205">
            <v>11.72</v>
          </cell>
        </row>
        <row r="3248">
          <cell r="E3248">
            <v>3.27</v>
          </cell>
        </row>
        <row r="3260">
          <cell r="E3260">
            <v>1.19</v>
          </cell>
        </row>
        <row r="3272">
          <cell r="E3272">
            <v>2.1800000000000002</v>
          </cell>
        </row>
        <row r="3284">
          <cell r="E3284">
            <v>1.63</v>
          </cell>
        </row>
        <row r="3298">
          <cell r="E3298">
            <v>3.64</v>
          </cell>
        </row>
        <row r="3311">
          <cell r="E3311">
            <v>4.93</v>
          </cell>
        </row>
        <row r="3324">
          <cell r="E3324">
            <v>4.51</v>
          </cell>
        </row>
        <row r="3336">
          <cell r="E3336">
            <v>4.95</v>
          </cell>
        </row>
        <row r="3350">
          <cell r="E3350">
            <v>4.54</v>
          </cell>
        </row>
        <row r="3361">
          <cell r="E3361">
            <v>1.46</v>
          </cell>
        </row>
        <row r="3374">
          <cell r="E3374">
            <v>3.13</v>
          </cell>
        </row>
        <row r="3385">
          <cell r="E3385">
            <v>3.19</v>
          </cell>
        </row>
        <row r="3399">
          <cell r="E3399">
            <v>3.74</v>
          </cell>
        </row>
        <row r="3426">
          <cell r="E3426">
            <v>3.28</v>
          </cell>
        </row>
        <row r="3437">
          <cell r="E3437">
            <v>3.03</v>
          </cell>
        </row>
        <row r="3449">
          <cell r="E3449">
            <v>3.24</v>
          </cell>
        </row>
        <row r="3460">
          <cell r="E3460">
            <v>3.13</v>
          </cell>
        </row>
        <row r="3470">
          <cell r="E3470">
            <v>69.67</v>
          </cell>
        </row>
        <row r="3480">
          <cell r="E3480">
            <v>69.67</v>
          </cell>
        </row>
        <row r="3493">
          <cell r="E3493">
            <v>2.89</v>
          </cell>
        </row>
        <row r="3500">
          <cell r="E3500">
            <v>253</v>
          </cell>
        </row>
        <row r="3516">
          <cell r="E3516">
            <v>133.96</v>
          </cell>
        </row>
        <row r="3532">
          <cell r="E3532">
            <v>24.98</v>
          </cell>
        </row>
        <row r="3548">
          <cell r="E3548">
            <v>18.3</v>
          </cell>
        </row>
        <row r="3563">
          <cell r="E3563">
            <v>17.809999999999999</v>
          </cell>
        </row>
        <row r="3586">
          <cell r="E3586">
            <v>103.89</v>
          </cell>
        </row>
        <row r="3611">
          <cell r="E3611">
            <v>138.91</v>
          </cell>
        </row>
        <row r="3624">
          <cell r="E3624">
            <v>20.69</v>
          </cell>
        </row>
        <row r="3640">
          <cell r="E3640">
            <v>30.23</v>
          </cell>
        </row>
        <row r="3653">
          <cell r="E3653">
            <v>23.68</v>
          </cell>
        </row>
      </sheetData>
      <sheetData sheetId="1" refreshError="1"/>
      <sheetData sheetId="2" refreshError="1"/>
      <sheetData sheetId="3" refreshError="1"/>
      <sheetData sheetId="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OSIÇÃO"/>
      <sheetName val="[Composição básica95.xls]___D_2"/>
    </sheetNames>
    <sheetDataSet>
      <sheetData sheetId="0"/>
      <sheetData sheetId="1"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sheetName val="QCI"/>
      <sheetName val="CRONO"/>
      <sheetName val="RRE"/>
      <sheetName val="Ofício"/>
      <sheetName val="Listas"/>
    </sheetNames>
    <sheetDataSet>
      <sheetData sheetId="0"/>
      <sheetData sheetId="1"/>
      <sheetData sheetId="2"/>
      <sheetData sheetId="3"/>
      <sheetData sheetId="4"/>
      <sheetData sheetId="5">
        <row r="3">
          <cell r="A3" t="str">
            <v>AJ - ARACAJU</v>
          </cell>
        </row>
        <row r="4">
          <cell r="A4" t="str">
            <v>AN - ANAPOLIS</v>
          </cell>
        </row>
        <row r="5">
          <cell r="A5" t="str">
            <v>BE - BELEM</v>
          </cell>
        </row>
        <row r="6">
          <cell r="A6" t="str">
            <v>BH - BELO HORIZONTE</v>
          </cell>
        </row>
        <row r="7">
          <cell r="A7" t="str">
            <v>BI - BARREIRAS</v>
          </cell>
        </row>
        <row r="8">
          <cell r="A8" t="str">
            <v>BL - BLUMENAU</v>
          </cell>
        </row>
        <row r="9">
          <cell r="A9" t="str">
            <v>BR - BRASILIA</v>
          </cell>
        </row>
        <row r="10">
          <cell r="A10" t="str">
            <v>BU - BAURU</v>
          </cell>
        </row>
        <row r="11">
          <cell r="A11" t="str">
            <v>BV - BOA VISTA</v>
          </cell>
        </row>
        <row r="12">
          <cell r="A12" t="str">
            <v>CA  - CARUARU</v>
          </cell>
        </row>
        <row r="13">
          <cell r="A13" t="str">
            <v>CB - CUIABA</v>
          </cell>
        </row>
        <row r="14">
          <cell r="A14" t="str">
            <v>CG - CAMPO GRANDE</v>
          </cell>
        </row>
        <row r="15">
          <cell r="A15" t="str">
            <v>CH - CHAPECO</v>
          </cell>
        </row>
        <row r="16">
          <cell r="A16" t="str">
            <v>CM - CAMPOS DOS GOYTACAZES</v>
          </cell>
        </row>
        <row r="17">
          <cell r="A17" t="str">
            <v>CP - CAMPINAS</v>
          </cell>
        </row>
        <row r="18">
          <cell r="A18" t="str">
            <v>CR - CRICIUMA</v>
          </cell>
        </row>
        <row r="19">
          <cell r="A19" t="str">
            <v>CT - CURITIBA</v>
          </cell>
        </row>
        <row r="20">
          <cell r="A20" t="str">
            <v>CV  - CASCAVEL</v>
          </cell>
        </row>
        <row r="21">
          <cell r="A21" t="str">
            <v>CX - CAXIAS DO SUL</v>
          </cell>
        </row>
        <row r="22">
          <cell r="A22" t="str">
            <v>DD - DOURADOS</v>
          </cell>
        </row>
        <row r="23">
          <cell r="A23" t="str">
            <v>DV - DIVINOPOLIS</v>
          </cell>
        </row>
        <row r="24">
          <cell r="A24" t="str">
            <v>FL - FLORIANOPOLIS</v>
          </cell>
        </row>
        <row r="25">
          <cell r="A25" t="str">
            <v>FO - FORTALEZA</v>
          </cell>
        </row>
        <row r="26">
          <cell r="A26" t="str">
            <v>FS  - FEIRA DE SANTANA</v>
          </cell>
        </row>
        <row r="27">
          <cell r="A27" t="str">
            <v>GO - GOIANIA</v>
          </cell>
        </row>
        <row r="28">
          <cell r="A28" t="str">
            <v>GV - GOVERNADOR VALADARES</v>
          </cell>
        </row>
        <row r="29">
          <cell r="A29" t="str">
            <v>IT - ITABUNA</v>
          </cell>
        </row>
        <row r="30">
          <cell r="A30" t="str">
            <v>JD - JUNDIAI</v>
          </cell>
        </row>
        <row r="31">
          <cell r="A31" t="str">
            <v>JF - JUIZ DE FORA</v>
          </cell>
        </row>
        <row r="32">
          <cell r="A32" t="str">
            <v>JN - JUAZEIRO DO NORTE</v>
          </cell>
        </row>
        <row r="33">
          <cell r="A33" t="str">
            <v>JP - JOAO PESSOA</v>
          </cell>
        </row>
        <row r="34">
          <cell r="A34" t="str">
            <v>JV - JOINVILLE</v>
          </cell>
        </row>
        <row r="35">
          <cell r="A35" t="str">
            <v>LD - LONDRINA</v>
          </cell>
        </row>
        <row r="36">
          <cell r="A36" t="str">
            <v>LI - PETROLINA</v>
          </cell>
        </row>
        <row r="37">
          <cell r="A37" t="str">
            <v>MB - MARABA</v>
          </cell>
        </row>
        <row r="38">
          <cell r="A38" t="str">
            <v>MC - MACAPA</v>
          </cell>
        </row>
        <row r="39">
          <cell r="A39" t="str">
            <v>ME - MACEIO</v>
          </cell>
        </row>
        <row r="40">
          <cell r="A40" t="str">
            <v>MN - MANAUS</v>
          </cell>
        </row>
        <row r="41">
          <cell r="A41" t="str">
            <v>MO - MONTES CLAROS</v>
          </cell>
        </row>
        <row r="42">
          <cell r="A42" t="str">
            <v>MR - MARINGA</v>
          </cell>
        </row>
        <row r="43">
          <cell r="A43" t="str">
            <v>NA - NATAL</v>
          </cell>
        </row>
        <row r="44">
          <cell r="A44" t="str">
            <v>NH - NOVO HAMBURGO</v>
          </cell>
        </row>
        <row r="45">
          <cell r="A45" t="str">
            <v>NT - NITEROI</v>
          </cell>
        </row>
        <row r="46">
          <cell r="A46" t="str">
            <v>OS - OSASCO</v>
          </cell>
        </row>
        <row r="47">
          <cell r="A47" t="str">
            <v>PC - POCOS DE CALDAS</v>
          </cell>
        </row>
        <row r="48">
          <cell r="A48" t="str">
            <v>PF - PASSO FUNDO</v>
          </cell>
        </row>
        <row r="49">
          <cell r="A49" t="str">
            <v>PG - PONTA GROSSA</v>
          </cell>
        </row>
        <row r="50">
          <cell r="A50" t="str">
            <v>PK - PIRACICABA</v>
          </cell>
        </row>
        <row r="51">
          <cell r="A51" t="str">
            <v>PL - PELOTAS</v>
          </cell>
        </row>
        <row r="52">
          <cell r="A52" t="str">
            <v>PM - PALMAS</v>
          </cell>
        </row>
        <row r="53">
          <cell r="A53" t="str">
            <v>PO - PORTO ALEGRE</v>
          </cell>
        </row>
        <row r="54">
          <cell r="A54" t="str">
            <v>PP - PRESIDENTE PRUDENTE</v>
          </cell>
        </row>
        <row r="55">
          <cell r="A55" t="str">
            <v>PV - PORTO VELHO</v>
          </cell>
        </row>
        <row r="56">
          <cell r="A56" t="str">
            <v>RB - RIO BRANCO</v>
          </cell>
        </row>
        <row r="57">
          <cell r="A57" t="str">
            <v>RE - RECIFE</v>
          </cell>
        </row>
        <row r="58">
          <cell r="A58" t="str">
            <v>RJ - RIO DE JANEIRO</v>
          </cell>
        </row>
        <row r="59">
          <cell r="A59" t="str">
            <v>RP - RIBEIRAO PRETO</v>
          </cell>
        </row>
        <row r="60">
          <cell r="A60" t="str">
            <v>SA - SALVADOR</v>
          </cell>
        </row>
        <row r="61">
          <cell r="A61" t="str">
            <v>SD - SANTO ANDRE</v>
          </cell>
        </row>
        <row r="62">
          <cell r="A62" t="str">
            <v>SJ - SAO JOSE DOS CAMPOS</v>
          </cell>
        </row>
        <row r="63">
          <cell r="A63" t="str">
            <v>SL - SAO LUIS</v>
          </cell>
        </row>
        <row r="64">
          <cell r="A64" t="str">
            <v>SM - SANTA MARIA</v>
          </cell>
        </row>
        <row r="65">
          <cell r="A65" t="str">
            <v>SO - SOROCABA</v>
          </cell>
        </row>
        <row r="66">
          <cell r="A66" t="str">
            <v>SP - SAO PAULO</v>
          </cell>
        </row>
        <row r="67">
          <cell r="A67" t="str">
            <v>SR - SAO JOSE DO RIO PRETO</v>
          </cell>
        </row>
        <row r="68">
          <cell r="A68" t="str">
            <v>ST - SANTOS</v>
          </cell>
        </row>
        <row r="69">
          <cell r="A69" t="str">
            <v>TE -  TERESINA</v>
          </cell>
        </row>
        <row r="70">
          <cell r="A70" t="str">
            <v>TR - SANTAREM</v>
          </cell>
        </row>
        <row r="71">
          <cell r="A71" t="str">
            <v>UB - UBERLANDIA</v>
          </cell>
        </row>
        <row r="72">
          <cell r="A72" t="str">
            <v>VC - VITORIA DA CONQUISTA</v>
          </cell>
        </row>
        <row r="73">
          <cell r="A73" t="str">
            <v>VR - VOLTA REDONDA</v>
          </cell>
        </row>
        <row r="74">
          <cell r="A74" t="str">
            <v>VT - VITORIA</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RADA DE DADOS"/>
      <sheetName val="ORÇAMENTO COMPLETO"/>
      <sheetName val="QCI"/>
      <sheetName val="Cronograma"/>
      <sheetName val="ORÇAMENTO - ÁGUA"/>
      <sheetName val="ORÇAMENTO - ESGOTO"/>
      <sheetName val="ORÇAMENTO - ELÉTRICO"/>
    </sheetNames>
    <sheetDataSet>
      <sheetData sheetId="0" refreshError="1">
        <row r="5">
          <cell r="C5">
            <v>17</v>
          </cell>
          <cell r="D5">
            <v>1</v>
          </cell>
          <cell r="E5">
            <v>2</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COMPOSIÇÃO"/>
    </sheetNames>
    <sheetDataSet>
      <sheetData sheetId="0"/>
      <sheetData sheetId="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021296"/>
    </sheetNames>
    <definedNames>
      <definedName name="PassaExtenso"/>
    </defined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OBAL"/>
      <sheetName val="Orçam."/>
      <sheetName val="Memória"/>
      <sheetName val="Meio-fio e Pavimento"/>
      <sheetName val="Rampa"/>
      <sheetName val="Drenagem"/>
      <sheetName val="Placa"/>
      <sheetName val="QCI"/>
      <sheetName val="CRON."/>
      <sheetName val="BDI"/>
      <sheetName val="NÃO IMPRIMIR"/>
      <sheetName val="PA"/>
      <sheetName val="BL"/>
      <sheetName val="PV"/>
    </sheetNames>
    <sheetDataSet>
      <sheetData sheetId="0"/>
      <sheetData sheetId="1"/>
      <sheetData sheetId="2">
        <row r="45">
          <cell r="D45" t="str">
            <v>Placas de sinalização vertical  (SENTIDO DA VIA/PARE)</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Quant"/>
      <sheetName val="QQuant-Vol1 (2)"/>
      <sheetName val="QQegesa"/>
      <sheetName val="QQuant-Vol1"/>
      <sheetName val="Licitação"/>
      <sheetName val="QQegesa-ant"/>
      <sheetName val="QQUANT"/>
      <sheetName val="QQder"/>
      <sheetName val="NumerN"/>
      <sheetName val="BS"/>
      <sheetName val="FR"/>
      <sheetName val="Dimens"/>
      <sheetName val="QuantPav"/>
      <sheetName val="NumerN (2)"/>
      <sheetName val="Dimens (2)"/>
      <sheetName val="QuantPav (2)"/>
      <sheetName val="Plan2"/>
      <sheetName val="Plan3"/>
      <sheetName val="Plan4"/>
      <sheetName val="Plan5"/>
      <sheetName val="Plan6"/>
      <sheetName val="Plan7"/>
      <sheetName val="Plan8"/>
      <sheetName val="Plan9"/>
      <sheetName val="Plan10"/>
      <sheetName val="Plan11"/>
      <sheetName val="Plan12"/>
      <sheetName val="Plan13"/>
      <sheetName val="Plan14"/>
      <sheetName val="Plan15"/>
      <sheetName val="Plan16"/>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sheetName val="Teor"/>
      <sheetName val="Anexos PGQ"/>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sheetName val="CPU"/>
      <sheetName val="PEM"/>
      <sheetName val="CEM"/>
      <sheetName val="Grupos"/>
      <sheetName val="Serviços"/>
      <sheetName val="Insumos"/>
      <sheetName val="Composições"/>
      <sheetName val="Cpus"/>
      <sheetName val="Planilha"/>
      <sheetName val="Instalações"/>
      <sheetName val="E S "/>
      <sheetName val="RlEqMec"/>
      <sheetName val="QTR"/>
      <sheetName val="QTS"/>
      <sheetName val="CpuApr"/>
      <sheetName val="RelCpu"/>
      <sheetName val="Permanência"/>
      <sheetName val="Crono MO"/>
      <sheetName val="Crono EQ"/>
      <sheetName val="GerRel"/>
    </sheetNames>
    <sheetDataSet>
      <sheetData sheetId="0" refreshError="1"/>
      <sheetData sheetId="1">
        <row r="1">
          <cell r="A1" t="str">
            <v>CÓDIGO</v>
          </cell>
        </row>
      </sheetData>
      <sheetData sheetId="2">
        <row r="1">
          <cell r="A1" t="str">
            <v>CÓDIGO</v>
          </cell>
        </row>
      </sheetData>
      <sheetData sheetId="3">
        <row r="1">
          <cell r="A1" t="str">
            <v>CÓDIGO</v>
          </cell>
        </row>
      </sheetData>
      <sheetData sheetId="4">
        <row r="1">
          <cell r="A1" t="str">
            <v>CÓDIGO</v>
          </cell>
        </row>
      </sheetData>
      <sheetData sheetId="5" refreshError="1">
        <row r="1">
          <cell r="A1" t="str">
            <v>CÓDIGO</v>
          </cell>
          <cell r="B1" t="str">
            <v>SERVIÇO</v>
          </cell>
          <cell r="C1" t="str">
            <v>UNID.</v>
          </cell>
          <cell r="D1" t="str">
            <v>CLS</v>
          </cell>
          <cell r="E1" t="str">
            <v>CUSTOADOTADO</v>
          </cell>
          <cell r="F1" t="str">
            <v>PROD</v>
          </cell>
          <cell r="G1" t="str">
            <v>PREÇO</v>
          </cell>
          <cell r="H1" t="str">
            <v>QUANT.</v>
          </cell>
          <cell r="I1" t="str">
            <v>REF</v>
          </cell>
          <cell r="J1" t="str">
            <v>TIPO</v>
          </cell>
          <cell r="K1" t="str">
            <v>CUSTO</v>
          </cell>
        </row>
        <row r="2">
          <cell r="A2" t="str">
            <v>C001</v>
          </cell>
        </row>
        <row r="3">
          <cell r="A3" t="str">
            <v>C002</v>
          </cell>
        </row>
        <row r="4">
          <cell r="A4" t="str">
            <v>C004</v>
          </cell>
        </row>
        <row r="5">
          <cell r="A5" t="str">
            <v>C008</v>
          </cell>
        </row>
        <row r="6">
          <cell r="A6" t="str">
            <v>C013</v>
          </cell>
        </row>
        <row r="7">
          <cell r="A7" t="str">
            <v>C014</v>
          </cell>
        </row>
        <row r="8">
          <cell r="A8" t="str">
            <v>C015</v>
          </cell>
        </row>
        <row r="9">
          <cell r="A9" t="str">
            <v>C020</v>
          </cell>
        </row>
        <row r="10">
          <cell r="A10" t="str">
            <v>C021</v>
          </cell>
        </row>
        <row r="11">
          <cell r="A11" t="str">
            <v>C023</v>
          </cell>
        </row>
        <row r="12">
          <cell r="A12" t="str">
            <v>C026</v>
          </cell>
        </row>
        <row r="13">
          <cell r="A13" t="str">
            <v>C027</v>
          </cell>
        </row>
        <row r="14">
          <cell r="A14" t="str">
            <v>C030</v>
          </cell>
        </row>
        <row r="15">
          <cell r="A15" t="str">
            <v>C032</v>
          </cell>
        </row>
        <row r="16">
          <cell r="A16" t="str">
            <v>C033</v>
          </cell>
        </row>
        <row r="17">
          <cell r="A17" t="str">
            <v>C034</v>
          </cell>
        </row>
        <row r="18">
          <cell r="A18" t="str">
            <v>C035</v>
          </cell>
        </row>
        <row r="19">
          <cell r="A19" t="str">
            <v>C036</v>
          </cell>
        </row>
        <row r="20">
          <cell r="A20" t="str">
            <v>C037</v>
          </cell>
        </row>
        <row r="21">
          <cell r="A21" t="str">
            <v>C038</v>
          </cell>
        </row>
        <row r="22">
          <cell r="A22" t="str">
            <v>C039</v>
          </cell>
        </row>
        <row r="23">
          <cell r="A23" t="str">
            <v>C040</v>
          </cell>
        </row>
        <row r="24">
          <cell r="A24" t="str">
            <v>C041</v>
          </cell>
        </row>
        <row r="25">
          <cell r="A25" t="str">
            <v>C042</v>
          </cell>
        </row>
        <row r="26">
          <cell r="A26" t="str">
            <v>C045</v>
          </cell>
        </row>
        <row r="27">
          <cell r="A27" t="str">
            <v>C046</v>
          </cell>
        </row>
        <row r="28">
          <cell r="A28" t="str">
            <v>C047</v>
          </cell>
        </row>
        <row r="29">
          <cell r="A29" t="str">
            <v>C048</v>
          </cell>
        </row>
        <row r="30">
          <cell r="A30" t="str">
            <v>C049</v>
          </cell>
        </row>
        <row r="31">
          <cell r="A31" t="str">
            <v>C050</v>
          </cell>
        </row>
        <row r="32">
          <cell r="A32" t="str">
            <v>C051</v>
          </cell>
        </row>
        <row r="33">
          <cell r="A33" t="str">
            <v>C052</v>
          </cell>
        </row>
        <row r="34">
          <cell r="A34" t="str">
            <v>C053</v>
          </cell>
        </row>
        <row r="35">
          <cell r="A35" t="str">
            <v>C054</v>
          </cell>
        </row>
        <row r="36">
          <cell r="A36" t="str">
            <v>C055</v>
          </cell>
        </row>
        <row r="37">
          <cell r="A37" t="str">
            <v>C057</v>
          </cell>
        </row>
        <row r="38">
          <cell r="A38" t="str">
            <v>C058</v>
          </cell>
        </row>
        <row r="39">
          <cell r="A39" t="str">
            <v>C060</v>
          </cell>
        </row>
        <row r="40">
          <cell r="A40" t="str">
            <v>C061</v>
          </cell>
        </row>
        <row r="41">
          <cell r="A41" t="str">
            <v>C062</v>
          </cell>
        </row>
        <row r="42">
          <cell r="A42" t="str">
            <v>C063</v>
          </cell>
        </row>
        <row r="43">
          <cell r="A43" t="str">
            <v>C064</v>
          </cell>
        </row>
        <row r="44">
          <cell r="A44" t="str">
            <v>C065</v>
          </cell>
        </row>
        <row r="45">
          <cell r="A45" t="str">
            <v>C069</v>
          </cell>
        </row>
        <row r="46">
          <cell r="A46" t="str">
            <v>C071</v>
          </cell>
        </row>
        <row r="47">
          <cell r="A47" t="str">
            <v>C072</v>
          </cell>
        </row>
        <row r="48">
          <cell r="A48" t="str">
            <v>C073</v>
          </cell>
        </row>
        <row r="49">
          <cell r="A49" t="str">
            <v>C074</v>
          </cell>
        </row>
        <row r="50">
          <cell r="A50" t="str">
            <v>C075</v>
          </cell>
        </row>
        <row r="51">
          <cell r="A51" t="str">
            <v>C076</v>
          </cell>
        </row>
        <row r="52">
          <cell r="A52" t="str">
            <v>C077</v>
          </cell>
        </row>
        <row r="53">
          <cell r="A53" t="str">
            <v>C080</v>
          </cell>
        </row>
        <row r="54">
          <cell r="A54" t="str">
            <v>C081</v>
          </cell>
        </row>
        <row r="55">
          <cell r="A55" t="str">
            <v>C082</v>
          </cell>
        </row>
        <row r="56">
          <cell r="A56" t="str">
            <v>C083</v>
          </cell>
        </row>
        <row r="57">
          <cell r="A57" t="str">
            <v>C084</v>
          </cell>
        </row>
        <row r="58">
          <cell r="A58" t="str">
            <v>C085</v>
          </cell>
        </row>
        <row r="59">
          <cell r="A59" t="str">
            <v>C089</v>
          </cell>
        </row>
        <row r="60">
          <cell r="A60" t="str">
            <v>C090</v>
          </cell>
        </row>
        <row r="61">
          <cell r="A61" t="str">
            <v>C093</v>
          </cell>
        </row>
        <row r="62">
          <cell r="A62" t="str">
            <v>C097</v>
          </cell>
        </row>
        <row r="63">
          <cell r="A63" t="str">
            <v>C098</v>
          </cell>
        </row>
        <row r="64">
          <cell r="A64" t="str">
            <v>C099</v>
          </cell>
        </row>
        <row r="65">
          <cell r="A65" t="str">
            <v>C100</v>
          </cell>
        </row>
        <row r="66">
          <cell r="A66" t="str">
            <v>C109</v>
          </cell>
        </row>
        <row r="67">
          <cell r="A67" t="str">
            <v>C110</v>
          </cell>
        </row>
        <row r="68">
          <cell r="A68" t="str">
            <v>C111</v>
          </cell>
        </row>
        <row r="69">
          <cell r="A69" t="str">
            <v>C112</v>
          </cell>
        </row>
        <row r="70">
          <cell r="A70" t="str">
            <v>C113</v>
          </cell>
        </row>
        <row r="71">
          <cell r="A71" t="str">
            <v>C114</v>
          </cell>
        </row>
        <row r="72">
          <cell r="A72" t="str">
            <v>C115</v>
          </cell>
        </row>
        <row r="73">
          <cell r="A73" t="str">
            <v>C116</v>
          </cell>
        </row>
        <row r="74">
          <cell r="A74" t="str">
            <v>C117</v>
          </cell>
        </row>
        <row r="75">
          <cell r="A75" t="str">
            <v>C119</v>
          </cell>
        </row>
        <row r="76">
          <cell r="A76" t="str">
            <v>C120</v>
          </cell>
        </row>
        <row r="77">
          <cell r="A77" t="str">
            <v>C126</v>
          </cell>
        </row>
        <row r="78">
          <cell r="A78" t="str">
            <v>C129</v>
          </cell>
        </row>
        <row r="79">
          <cell r="A79" t="str">
            <v>C130</v>
          </cell>
        </row>
        <row r="80">
          <cell r="A80" t="str">
            <v>C131</v>
          </cell>
        </row>
        <row r="81">
          <cell r="A81" t="str">
            <v>C133</v>
          </cell>
        </row>
        <row r="82">
          <cell r="A82" t="str">
            <v>C134</v>
          </cell>
        </row>
        <row r="83">
          <cell r="A83" t="str">
            <v>C135</v>
          </cell>
        </row>
        <row r="84">
          <cell r="A84" t="str">
            <v>C136</v>
          </cell>
        </row>
        <row r="85">
          <cell r="A85" t="str">
            <v>C137</v>
          </cell>
        </row>
        <row r="86">
          <cell r="A86" t="str">
            <v>C138</v>
          </cell>
        </row>
        <row r="87">
          <cell r="A87" t="str">
            <v>C139</v>
          </cell>
        </row>
        <row r="88">
          <cell r="A88" t="str">
            <v>C140</v>
          </cell>
        </row>
        <row r="89">
          <cell r="A89" t="str">
            <v>C141</v>
          </cell>
        </row>
        <row r="90">
          <cell r="A90" t="str">
            <v>C142</v>
          </cell>
        </row>
        <row r="91">
          <cell r="A91" t="str">
            <v>C143</v>
          </cell>
        </row>
        <row r="92">
          <cell r="A92" t="str">
            <v>C144</v>
          </cell>
        </row>
        <row r="93">
          <cell r="A93" t="str">
            <v>C145</v>
          </cell>
        </row>
        <row r="94">
          <cell r="A94" t="str">
            <v>C146</v>
          </cell>
        </row>
        <row r="95">
          <cell r="A95" t="str">
            <v>C147</v>
          </cell>
        </row>
        <row r="96">
          <cell r="A96" t="str">
            <v>C148</v>
          </cell>
        </row>
        <row r="97">
          <cell r="A97" t="str">
            <v>C149</v>
          </cell>
        </row>
        <row r="98">
          <cell r="A98" t="str">
            <v>C150</v>
          </cell>
        </row>
        <row r="99">
          <cell r="A99" t="str">
            <v>C151</v>
          </cell>
        </row>
        <row r="100">
          <cell r="A100" t="str">
            <v>C152</v>
          </cell>
        </row>
        <row r="101">
          <cell r="A101" t="str">
            <v>C153</v>
          </cell>
        </row>
        <row r="102">
          <cell r="A102" t="str">
            <v>C154</v>
          </cell>
        </row>
        <row r="103">
          <cell r="A103" t="str">
            <v>C155</v>
          </cell>
        </row>
        <row r="104">
          <cell r="A104" t="str">
            <v>C156</v>
          </cell>
        </row>
        <row r="105">
          <cell r="A105" t="str">
            <v>C157</v>
          </cell>
        </row>
        <row r="106">
          <cell r="A106" t="str">
            <v>C158</v>
          </cell>
        </row>
        <row r="107">
          <cell r="A107" t="str">
            <v>C159</v>
          </cell>
        </row>
        <row r="108">
          <cell r="A108" t="str">
            <v>C160</v>
          </cell>
        </row>
        <row r="109">
          <cell r="A109" t="str">
            <v>C161</v>
          </cell>
        </row>
        <row r="110">
          <cell r="A110" t="str">
            <v>C162</v>
          </cell>
        </row>
        <row r="111">
          <cell r="A111" t="str">
            <v>C163</v>
          </cell>
        </row>
        <row r="112">
          <cell r="A112" t="str">
            <v>C164</v>
          </cell>
        </row>
        <row r="113">
          <cell r="A113" t="str">
            <v>C165</v>
          </cell>
        </row>
        <row r="114">
          <cell r="A114" t="str">
            <v>C166</v>
          </cell>
        </row>
        <row r="115">
          <cell r="A115" t="str">
            <v>C167</v>
          </cell>
        </row>
        <row r="116">
          <cell r="A116" t="str">
            <v>C168</v>
          </cell>
        </row>
        <row r="117">
          <cell r="A117" t="str">
            <v>C169</v>
          </cell>
        </row>
        <row r="118">
          <cell r="A118" t="str">
            <v>C170</v>
          </cell>
        </row>
        <row r="119">
          <cell r="A119" t="str">
            <v>C171</v>
          </cell>
        </row>
        <row r="120">
          <cell r="A120" t="str">
            <v>C172</v>
          </cell>
        </row>
        <row r="121">
          <cell r="A121" t="str">
            <v>C173</v>
          </cell>
        </row>
        <row r="122">
          <cell r="A122" t="str">
            <v>C174</v>
          </cell>
        </row>
        <row r="123">
          <cell r="A123" t="str">
            <v>C175</v>
          </cell>
        </row>
        <row r="124">
          <cell r="A124" t="str">
            <v>C176</v>
          </cell>
        </row>
        <row r="125">
          <cell r="A125" t="str">
            <v>C177</v>
          </cell>
        </row>
        <row r="126">
          <cell r="A126" t="str">
            <v>C178</v>
          </cell>
        </row>
        <row r="127">
          <cell r="A127" t="str">
            <v>C179</v>
          </cell>
        </row>
        <row r="128">
          <cell r="A128" t="str">
            <v>C180</v>
          </cell>
        </row>
        <row r="129">
          <cell r="A129" t="str">
            <v>C181</v>
          </cell>
        </row>
        <row r="130">
          <cell r="A130" t="str">
            <v>C182</v>
          </cell>
        </row>
        <row r="131">
          <cell r="A131" t="str">
            <v>C183</v>
          </cell>
        </row>
        <row r="132">
          <cell r="A132" t="str">
            <v>C184</v>
          </cell>
        </row>
        <row r="133">
          <cell r="A133" t="str">
            <v>C185</v>
          </cell>
        </row>
        <row r="134">
          <cell r="A134" t="str">
            <v>C186</v>
          </cell>
        </row>
        <row r="135">
          <cell r="A135" t="str">
            <v>C187</v>
          </cell>
        </row>
        <row r="136">
          <cell r="A136" t="str">
            <v>C188</v>
          </cell>
        </row>
        <row r="137">
          <cell r="A137" t="str">
            <v>C189</v>
          </cell>
        </row>
        <row r="138">
          <cell r="A138" t="str">
            <v>C190</v>
          </cell>
        </row>
        <row r="139">
          <cell r="A139" t="str">
            <v>C191</v>
          </cell>
        </row>
        <row r="140">
          <cell r="A140" t="str">
            <v>C192</v>
          </cell>
        </row>
        <row r="141">
          <cell r="A141" t="str">
            <v>C193</v>
          </cell>
        </row>
        <row r="142">
          <cell r="A142" t="str">
            <v>C194</v>
          </cell>
        </row>
        <row r="143">
          <cell r="A143" t="str">
            <v>C195</v>
          </cell>
        </row>
        <row r="144">
          <cell r="A144" t="str">
            <v>C196</v>
          </cell>
        </row>
        <row r="145">
          <cell r="A145" t="str">
            <v>C197</v>
          </cell>
        </row>
        <row r="146">
          <cell r="A146" t="str">
            <v>C198</v>
          </cell>
        </row>
        <row r="147">
          <cell r="A147" t="str">
            <v>C199</v>
          </cell>
        </row>
        <row r="148">
          <cell r="A148" t="str">
            <v>C200</v>
          </cell>
        </row>
        <row r="149">
          <cell r="A149" t="str">
            <v>C201</v>
          </cell>
        </row>
        <row r="150">
          <cell r="A150" t="str">
            <v>C202</v>
          </cell>
        </row>
        <row r="151">
          <cell r="A151" t="str">
            <v>C207</v>
          </cell>
        </row>
        <row r="152">
          <cell r="A152" t="str">
            <v>C208</v>
          </cell>
        </row>
        <row r="153">
          <cell r="A153" t="str">
            <v>C210</v>
          </cell>
        </row>
        <row r="154">
          <cell r="A154" t="str">
            <v>C211</v>
          </cell>
        </row>
        <row r="155">
          <cell r="A155" t="str">
            <v>C212</v>
          </cell>
        </row>
        <row r="156">
          <cell r="A156" t="str">
            <v>C214</v>
          </cell>
        </row>
        <row r="157">
          <cell r="A157" t="str">
            <v>C215</v>
          </cell>
        </row>
        <row r="158">
          <cell r="A158" t="str">
            <v>C216</v>
          </cell>
        </row>
        <row r="159">
          <cell r="A159" t="str">
            <v>C217</v>
          </cell>
        </row>
        <row r="160">
          <cell r="A160" t="str">
            <v>C218</v>
          </cell>
        </row>
        <row r="161">
          <cell r="A161" t="str">
            <v>C219</v>
          </cell>
        </row>
        <row r="162">
          <cell r="A162" t="str">
            <v>C220</v>
          </cell>
        </row>
        <row r="163">
          <cell r="A163" t="str">
            <v>C221</v>
          </cell>
        </row>
        <row r="164">
          <cell r="A164" t="str">
            <v>C222</v>
          </cell>
        </row>
        <row r="165">
          <cell r="A165" t="str">
            <v>C223</v>
          </cell>
        </row>
        <row r="166">
          <cell r="A166" t="str">
            <v>C224</v>
          </cell>
        </row>
        <row r="167">
          <cell r="A167" t="str">
            <v>C225</v>
          </cell>
        </row>
        <row r="168">
          <cell r="A168" t="str">
            <v>C226</v>
          </cell>
        </row>
        <row r="169">
          <cell r="A169" t="str">
            <v>C227</v>
          </cell>
        </row>
        <row r="170">
          <cell r="A170" t="str">
            <v>C228</v>
          </cell>
        </row>
        <row r="171">
          <cell r="A171" t="str">
            <v>C229</v>
          </cell>
        </row>
        <row r="172">
          <cell r="A172" t="str">
            <v>C230</v>
          </cell>
        </row>
        <row r="173">
          <cell r="A173" t="str">
            <v>C231</v>
          </cell>
        </row>
        <row r="174">
          <cell r="A174" t="str">
            <v>C232</v>
          </cell>
        </row>
        <row r="175">
          <cell r="A175" t="str">
            <v>C233</v>
          </cell>
        </row>
        <row r="176">
          <cell r="A176" t="str">
            <v>C234</v>
          </cell>
        </row>
        <row r="177">
          <cell r="A177" t="str">
            <v>C235</v>
          </cell>
        </row>
        <row r="178">
          <cell r="A178" t="str">
            <v>C236</v>
          </cell>
        </row>
        <row r="179">
          <cell r="A179" t="str">
            <v>C237</v>
          </cell>
        </row>
        <row r="180">
          <cell r="A180" t="str">
            <v>C238</v>
          </cell>
        </row>
        <row r="181">
          <cell r="A181" t="str">
            <v>C239</v>
          </cell>
        </row>
        <row r="182">
          <cell r="A182" t="str">
            <v>C240</v>
          </cell>
        </row>
        <row r="183">
          <cell r="A183" t="str">
            <v>C241</v>
          </cell>
        </row>
        <row r="184">
          <cell r="A184" t="str">
            <v>C242</v>
          </cell>
        </row>
        <row r="185">
          <cell r="A185" t="str">
            <v>C243</v>
          </cell>
        </row>
        <row r="186">
          <cell r="A186" t="str">
            <v>C244</v>
          </cell>
        </row>
        <row r="187">
          <cell r="A187" t="str">
            <v>C245</v>
          </cell>
        </row>
        <row r="188">
          <cell r="A188" t="str">
            <v>C245a</v>
          </cell>
        </row>
        <row r="189">
          <cell r="A189" t="str">
            <v>C247</v>
          </cell>
        </row>
        <row r="190">
          <cell r="A190" t="str">
            <v>C250</v>
          </cell>
        </row>
        <row r="191">
          <cell r="A191" t="str">
            <v>C253</v>
          </cell>
        </row>
        <row r="192">
          <cell r="A192" t="str">
            <v>C254</v>
          </cell>
        </row>
        <row r="193">
          <cell r="A193" t="str">
            <v>C256</v>
          </cell>
        </row>
        <row r="194">
          <cell r="A194" t="str">
            <v>C257</v>
          </cell>
        </row>
        <row r="195">
          <cell r="A195" t="str">
            <v>C260</v>
          </cell>
        </row>
        <row r="196">
          <cell r="A196" t="str">
            <v>C261</v>
          </cell>
        </row>
        <row r="197">
          <cell r="A197" t="str">
            <v>C263</v>
          </cell>
        </row>
        <row r="198">
          <cell r="A198" t="str">
            <v>C264</v>
          </cell>
        </row>
        <row r="199">
          <cell r="A199" t="str">
            <v>C265</v>
          </cell>
        </row>
        <row r="200">
          <cell r="A200" t="str">
            <v>C266</v>
          </cell>
        </row>
        <row r="201">
          <cell r="A201" t="str">
            <v>C267</v>
          </cell>
        </row>
        <row r="202">
          <cell r="A202" t="str">
            <v>C268</v>
          </cell>
        </row>
        <row r="203">
          <cell r="A203" t="str">
            <v>C269</v>
          </cell>
        </row>
        <row r="204">
          <cell r="A204" t="str">
            <v>C270</v>
          </cell>
        </row>
        <row r="205">
          <cell r="A205" t="str">
            <v>C271</v>
          </cell>
        </row>
        <row r="206">
          <cell r="A206" t="str">
            <v>C272</v>
          </cell>
        </row>
        <row r="207">
          <cell r="A207" t="str">
            <v>C273</v>
          </cell>
        </row>
        <row r="208">
          <cell r="A208" t="str">
            <v>C274</v>
          </cell>
        </row>
        <row r="209">
          <cell r="A209" t="str">
            <v>C275</v>
          </cell>
        </row>
        <row r="210">
          <cell r="A210" t="str">
            <v>C277</v>
          </cell>
        </row>
        <row r="211">
          <cell r="A211" t="str">
            <v>C278</v>
          </cell>
        </row>
        <row r="212">
          <cell r="A212" t="str">
            <v>C279</v>
          </cell>
        </row>
        <row r="213">
          <cell r="A213" t="str">
            <v>C280</v>
          </cell>
        </row>
        <row r="214">
          <cell r="A214" t="str">
            <v>C281</v>
          </cell>
        </row>
        <row r="215">
          <cell r="A215" t="str">
            <v>C282</v>
          </cell>
        </row>
        <row r="216">
          <cell r="A216" t="str">
            <v>C283</v>
          </cell>
        </row>
        <row r="217">
          <cell r="A217" t="str">
            <v>C285</v>
          </cell>
        </row>
        <row r="218">
          <cell r="A218" t="str">
            <v>C286</v>
          </cell>
        </row>
        <row r="219">
          <cell r="A219" t="str">
            <v>C287</v>
          </cell>
        </row>
        <row r="220">
          <cell r="A220" t="str">
            <v>C289</v>
          </cell>
        </row>
        <row r="221">
          <cell r="A221" t="str">
            <v>C291</v>
          </cell>
        </row>
        <row r="222">
          <cell r="A222" t="str">
            <v>C292</v>
          </cell>
        </row>
        <row r="223">
          <cell r="A223" t="str">
            <v>C293</v>
          </cell>
        </row>
        <row r="224">
          <cell r="A224" t="str">
            <v>C296</v>
          </cell>
        </row>
        <row r="225">
          <cell r="A225" t="str">
            <v>C297</v>
          </cell>
        </row>
        <row r="226">
          <cell r="A226" t="str">
            <v>C298</v>
          </cell>
        </row>
        <row r="227">
          <cell r="A227" t="str">
            <v>C299</v>
          </cell>
        </row>
        <row r="228">
          <cell r="A228" t="str">
            <v>C300</v>
          </cell>
        </row>
        <row r="229">
          <cell r="A229" t="str">
            <v>C301</v>
          </cell>
        </row>
        <row r="230">
          <cell r="A230" t="str">
            <v>C302</v>
          </cell>
        </row>
        <row r="231">
          <cell r="A231" t="str">
            <v>C303</v>
          </cell>
        </row>
        <row r="232">
          <cell r="A232" t="str">
            <v>C304</v>
          </cell>
        </row>
        <row r="233">
          <cell r="A233" t="str">
            <v>C305</v>
          </cell>
        </row>
        <row r="234">
          <cell r="A234" t="str">
            <v>C306</v>
          </cell>
        </row>
        <row r="235">
          <cell r="A235" t="str">
            <v>C307</v>
          </cell>
        </row>
        <row r="236">
          <cell r="A236" t="str">
            <v>C308</v>
          </cell>
        </row>
        <row r="237">
          <cell r="A237" t="str">
            <v>C309</v>
          </cell>
        </row>
        <row r="238">
          <cell r="A238" t="str">
            <v>C310</v>
          </cell>
        </row>
        <row r="239">
          <cell r="A239" t="str">
            <v>C311</v>
          </cell>
        </row>
        <row r="240">
          <cell r="A240" t="str">
            <v>C312</v>
          </cell>
        </row>
        <row r="241">
          <cell r="A241" t="str">
            <v>C313</v>
          </cell>
        </row>
        <row r="242">
          <cell r="A242" t="str">
            <v>C314</v>
          </cell>
        </row>
        <row r="243">
          <cell r="A243" t="str">
            <v>C315</v>
          </cell>
        </row>
        <row r="244">
          <cell r="A244" t="str">
            <v>C316</v>
          </cell>
        </row>
        <row r="245">
          <cell r="A245" t="str">
            <v>C317</v>
          </cell>
        </row>
        <row r="246">
          <cell r="A246" t="str">
            <v>C318</v>
          </cell>
        </row>
        <row r="247">
          <cell r="A247" t="str">
            <v>C319</v>
          </cell>
        </row>
        <row r="248">
          <cell r="A248" t="str">
            <v>C320</v>
          </cell>
        </row>
        <row r="249">
          <cell r="A249" t="str">
            <v>C321</v>
          </cell>
        </row>
        <row r="250">
          <cell r="A250" t="str">
            <v>C322</v>
          </cell>
        </row>
        <row r="251">
          <cell r="A251" t="str">
            <v>C323</v>
          </cell>
        </row>
        <row r="252">
          <cell r="A252" t="str">
            <v>C324</v>
          </cell>
        </row>
        <row r="253">
          <cell r="A253" t="str">
            <v>C325</v>
          </cell>
        </row>
        <row r="254">
          <cell r="A254" t="str">
            <v>C326</v>
          </cell>
        </row>
        <row r="255">
          <cell r="A255" t="str">
            <v>C328</v>
          </cell>
        </row>
        <row r="256">
          <cell r="A256" t="str">
            <v>C329</v>
          </cell>
        </row>
        <row r="257">
          <cell r="A257" t="str">
            <v>C330</v>
          </cell>
        </row>
        <row r="258">
          <cell r="A258" t="str">
            <v>C500</v>
          </cell>
        </row>
        <row r="259">
          <cell r="A259" t="str">
            <v>C505</v>
          </cell>
        </row>
        <row r="260">
          <cell r="A260" t="str">
            <v>C510</v>
          </cell>
        </row>
        <row r="261">
          <cell r="A261" t="str">
            <v>C005</v>
          </cell>
        </row>
        <row r="262">
          <cell r="A262" t="str">
            <v>C006</v>
          </cell>
        </row>
        <row r="263">
          <cell r="A263" t="str">
            <v>C007</v>
          </cell>
        </row>
        <row r="264">
          <cell r="A264" t="str">
            <v>C016</v>
          </cell>
        </row>
        <row r="265">
          <cell r="A265" t="str">
            <v>C017</v>
          </cell>
        </row>
        <row r="266">
          <cell r="A266" t="str">
            <v>C018</v>
          </cell>
        </row>
        <row r="267">
          <cell r="A267" t="str">
            <v>C019</v>
          </cell>
        </row>
        <row r="268">
          <cell r="A268" t="str">
            <v>C022</v>
          </cell>
        </row>
        <row r="269">
          <cell r="A269" t="str">
            <v>C024</v>
          </cell>
        </row>
        <row r="270">
          <cell r="A270" t="str">
            <v>C025</v>
          </cell>
        </row>
        <row r="271">
          <cell r="A271" t="str">
            <v>C028</v>
          </cell>
        </row>
        <row r="272">
          <cell r="A272" t="str">
            <v>C029</v>
          </cell>
        </row>
        <row r="273">
          <cell r="A273" t="str">
            <v>C031</v>
          </cell>
        </row>
        <row r="274">
          <cell r="A274" t="str">
            <v>C043</v>
          </cell>
        </row>
        <row r="275">
          <cell r="A275" t="str">
            <v>C044</v>
          </cell>
        </row>
        <row r="276">
          <cell r="A276" t="str">
            <v>C056</v>
          </cell>
        </row>
        <row r="277">
          <cell r="A277" t="str">
            <v>C059</v>
          </cell>
        </row>
        <row r="278">
          <cell r="A278" t="str">
            <v>C066</v>
          </cell>
        </row>
        <row r="279">
          <cell r="A279" t="str">
            <v>C067</v>
          </cell>
        </row>
        <row r="280">
          <cell r="A280" t="str">
            <v>C068</v>
          </cell>
        </row>
        <row r="281">
          <cell r="A281" t="str">
            <v>C070</v>
          </cell>
        </row>
        <row r="282">
          <cell r="A282" t="str">
            <v>C078</v>
          </cell>
        </row>
        <row r="283">
          <cell r="A283" t="str">
            <v>C079</v>
          </cell>
        </row>
        <row r="284">
          <cell r="A284" t="str">
            <v>C086</v>
          </cell>
        </row>
        <row r="285">
          <cell r="A285" t="str">
            <v>C087</v>
          </cell>
        </row>
        <row r="286">
          <cell r="A286" t="str">
            <v>C088</v>
          </cell>
        </row>
        <row r="287">
          <cell r="A287" t="str">
            <v>C091</v>
          </cell>
        </row>
        <row r="288">
          <cell r="A288" t="str">
            <v>C092</v>
          </cell>
        </row>
        <row r="289">
          <cell r="A289" t="str">
            <v>C094</v>
          </cell>
        </row>
        <row r="290">
          <cell r="A290" t="str">
            <v>C095</v>
          </cell>
        </row>
        <row r="291">
          <cell r="A291" t="str">
            <v>C096</v>
          </cell>
        </row>
        <row r="292">
          <cell r="A292" t="str">
            <v>C101</v>
          </cell>
        </row>
        <row r="293">
          <cell r="A293" t="str">
            <v>C102</v>
          </cell>
        </row>
        <row r="294">
          <cell r="A294" t="str">
            <v>C103</v>
          </cell>
        </row>
        <row r="295">
          <cell r="A295" t="str">
            <v>C104</v>
          </cell>
        </row>
        <row r="296">
          <cell r="A296" t="str">
            <v>C105</v>
          </cell>
        </row>
        <row r="297">
          <cell r="A297" t="str">
            <v>C106</v>
          </cell>
        </row>
        <row r="298">
          <cell r="A298" t="str">
            <v>C107</v>
          </cell>
        </row>
        <row r="299">
          <cell r="A299" t="str">
            <v>C108</v>
          </cell>
        </row>
        <row r="300">
          <cell r="A300" t="str">
            <v>C118</v>
          </cell>
        </row>
        <row r="301">
          <cell r="A301" t="str">
            <v>C121</v>
          </cell>
        </row>
        <row r="302">
          <cell r="A302" t="str">
            <v>C122</v>
          </cell>
        </row>
        <row r="303">
          <cell r="A303" t="str">
            <v>C123</v>
          </cell>
        </row>
        <row r="304">
          <cell r="A304" t="str">
            <v>C124</v>
          </cell>
        </row>
        <row r="305">
          <cell r="A305" t="str">
            <v>C125</v>
          </cell>
        </row>
        <row r="306">
          <cell r="A306" t="str">
            <v>C127</v>
          </cell>
        </row>
        <row r="307">
          <cell r="A307" t="str">
            <v>C128</v>
          </cell>
        </row>
        <row r="308">
          <cell r="A308" t="str">
            <v>C132</v>
          </cell>
        </row>
        <row r="309">
          <cell r="A309" t="str">
            <v>C203</v>
          </cell>
        </row>
        <row r="310">
          <cell r="A310" t="str">
            <v>C204</v>
          </cell>
        </row>
        <row r="311">
          <cell r="A311" t="str">
            <v>C205</v>
          </cell>
        </row>
        <row r="312">
          <cell r="A312" t="str">
            <v>C206</v>
          </cell>
        </row>
        <row r="313">
          <cell r="A313" t="str">
            <v>C209</v>
          </cell>
        </row>
        <row r="314">
          <cell r="A314" t="str">
            <v>C213</v>
          </cell>
        </row>
        <row r="315">
          <cell r="A315" t="str">
            <v>C246</v>
          </cell>
        </row>
        <row r="316">
          <cell r="A316" t="str">
            <v>C248</v>
          </cell>
        </row>
        <row r="317">
          <cell r="A317" t="str">
            <v>C249</v>
          </cell>
        </row>
        <row r="318">
          <cell r="A318" t="str">
            <v>C251</v>
          </cell>
        </row>
        <row r="319">
          <cell r="A319" t="str">
            <v>C252</v>
          </cell>
        </row>
        <row r="320">
          <cell r="A320" t="str">
            <v>C255</v>
          </cell>
        </row>
        <row r="321">
          <cell r="A321" t="str">
            <v>C258</v>
          </cell>
        </row>
        <row r="322">
          <cell r="A322" t="str">
            <v>C259</v>
          </cell>
        </row>
        <row r="323">
          <cell r="A323" t="str">
            <v>C262</v>
          </cell>
        </row>
        <row r="324">
          <cell r="A324" t="str">
            <v>C284</v>
          </cell>
        </row>
        <row r="325">
          <cell r="A325" t="str">
            <v>C288</v>
          </cell>
        </row>
        <row r="326">
          <cell r="A326" t="str">
            <v>C290</v>
          </cell>
        </row>
        <row r="327">
          <cell r="A327" t="str">
            <v>C294</v>
          </cell>
        </row>
        <row r="328">
          <cell r="A328" t="str">
            <v>C295</v>
          </cell>
        </row>
      </sheetData>
      <sheetData sheetId="6" refreshError="1">
        <row r="1">
          <cell r="A1" t="str">
            <v>CÓDIGO</v>
          </cell>
          <cell r="B1" t="str">
            <v>INSUMO</v>
          </cell>
          <cell r="C1" t="str">
            <v>UNID</v>
          </cell>
          <cell r="D1" t="str">
            <v>CLS</v>
          </cell>
          <cell r="E1" t="str">
            <v>COTAÇÃO</v>
          </cell>
          <cell r="F1" t="str">
            <v>CUN IMP</v>
          </cell>
          <cell r="G1" t="str">
            <v>COTAÇÕES</v>
          </cell>
        </row>
        <row r="2">
          <cell r="A2" t="str">
            <v>10101</v>
          </cell>
        </row>
        <row r="3">
          <cell r="A3" t="str">
            <v>10106</v>
          </cell>
        </row>
        <row r="4">
          <cell r="A4" t="str">
            <v>10110</v>
          </cell>
        </row>
        <row r="5">
          <cell r="A5" t="str">
            <v>10111</v>
          </cell>
        </row>
        <row r="6">
          <cell r="A6" t="str">
            <v>10113</v>
          </cell>
        </row>
        <row r="7">
          <cell r="A7" t="str">
            <v>10115</v>
          </cell>
        </row>
        <row r="8">
          <cell r="A8" t="str">
            <v>10118</v>
          </cell>
        </row>
        <row r="9">
          <cell r="A9" t="str">
            <v>10120</v>
          </cell>
        </row>
        <row r="10">
          <cell r="A10" t="str">
            <v>10121</v>
          </cell>
        </row>
        <row r="11">
          <cell r="A11" t="str">
            <v>10128</v>
          </cell>
        </row>
        <row r="12">
          <cell r="A12" t="str">
            <v>10130</v>
          </cell>
        </row>
        <row r="13">
          <cell r="A13" t="str">
            <v>10139</v>
          </cell>
        </row>
        <row r="14">
          <cell r="A14" t="str">
            <v>10140</v>
          </cell>
        </row>
        <row r="15">
          <cell r="A15" t="str">
            <v>10143</v>
          </cell>
        </row>
        <row r="16">
          <cell r="A16" t="str">
            <v>10144</v>
          </cell>
        </row>
        <row r="17">
          <cell r="A17" t="str">
            <v>10146</v>
          </cell>
        </row>
        <row r="18">
          <cell r="A18" t="str">
            <v>10149</v>
          </cell>
        </row>
        <row r="19">
          <cell r="A19" t="str">
            <v>10152</v>
          </cell>
        </row>
        <row r="20">
          <cell r="A20" t="str">
            <v>20372</v>
          </cell>
        </row>
        <row r="21">
          <cell r="A21" t="str">
            <v>20379</v>
          </cell>
        </row>
        <row r="22">
          <cell r="A22" t="str">
            <v>20380</v>
          </cell>
        </row>
        <row r="23">
          <cell r="A23" t="str">
            <v>20384</v>
          </cell>
        </row>
        <row r="24">
          <cell r="A24" t="str">
            <v>20385</v>
          </cell>
        </row>
        <row r="25">
          <cell r="A25" t="str">
            <v>20399</v>
          </cell>
        </row>
        <row r="26">
          <cell r="A26" t="str">
            <v>20400</v>
          </cell>
        </row>
        <row r="27">
          <cell r="A27" t="str">
            <v>20503</v>
          </cell>
        </row>
        <row r="28">
          <cell r="A28" t="str">
            <v>20505</v>
          </cell>
        </row>
        <row r="29">
          <cell r="A29" t="str">
            <v>20508</v>
          </cell>
        </row>
        <row r="30">
          <cell r="A30" t="str">
            <v>20509</v>
          </cell>
        </row>
        <row r="31">
          <cell r="A31" t="str">
            <v>20510</v>
          </cell>
        </row>
        <row r="32">
          <cell r="A32" t="str">
            <v>20517</v>
          </cell>
        </row>
        <row r="33">
          <cell r="A33" t="str">
            <v>20522</v>
          </cell>
        </row>
        <row r="34">
          <cell r="A34" t="str">
            <v>20579</v>
          </cell>
        </row>
        <row r="35">
          <cell r="A35" t="str">
            <v>21009</v>
          </cell>
        </row>
        <row r="36">
          <cell r="A36" t="str">
            <v>21016</v>
          </cell>
        </row>
        <row r="37">
          <cell r="A37" t="str">
            <v>21030</v>
          </cell>
        </row>
        <row r="38">
          <cell r="A38" t="str">
            <v>21032</v>
          </cell>
        </row>
        <row r="39">
          <cell r="A39" t="str">
            <v>21103</v>
          </cell>
        </row>
        <row r="40">
          <cell r="A40" t="str">
            <v>21208</v>
          </cell>
        </row>
        <row r="41">
          <cell r="A41" t="str">
            <v>21503</v>
          </cell>
        </row>
        <row r="42">
          <cell r="A42" t="str">
            <v>21517</v>
          </cell>
        </row>
        <row r="43">
          <cell r="A43" t="str">
            <v>21533</v>
          </cell>
        </row>
        <row r="44">
          <cell r="A44" t="str">
            <v>21534</v>
          </cell>
        </row>
        <row r="45">
          <cell r="A45" t="str">
            <v>21540</v>
          </cell>
        </row>
        <row r="46">
          <cell r="A46" t="str">
            <v>21545</v>
          </cell>
        </row>
        <row r="47">
          <cell r="A47" t="str">
            <v>21550</v>
          </cell>
        </row>
        <row r="48">
          <cell r="A48" t="str">
            <v>21555</v>
          </cell>
        </row>
        <row r="49">
          <cell r="A49" t="str">
            <v>21556</v>
          </cell>
        </row>
        <row r="50">
          <cell r="A50" t="str">
            <v>21557</v>
          </cell>
        </row>
        <row r="51">
          <cell r="A51" t="str">
            <v>21558</v>
          </cell>
        </row>
        <row r="52">
          <cell r="A52" t="str">
            <v>21559</v>
          </cell>
        </row>
        <row r="53">
          <cell r="A53" t="str">
            <v>21560</v>
          </cell>
        </row>
        <row r="54">
          <cell r="A54" t="str">
            <v>21561</v>
          </cell>
        </row>
        <row r="55">
          <cell r="A55" t="str">
            <v>23515</v>
          </cell>
        </row>
        <row r="56">
          <cell r="A56" t="str">
            <v>24019</v>
          </cell>
        </row>
        <row r="57">
          <cell r="A57" t="str">
            <v>24070</v>
          </cell>
        </row>
        <row r="58">
          <cell r="A58" t="str">
            <v>24072</v>
          </cell>
        </row>
        <row r="59">
          <cell r="A59" t="str">
            <v>24502</v>
          </cell>
        </row>
        <row r="60">
          <cell r="A60" t="str">
            <v>26549</v>
          </cell>
        </row>
        <row r="61">
          <cell r="A61" t="str">
            <v>26550</v>
          </cell>
        </row>
        <row r="62">
          <cell r="A62" t="str">
            <v>26560</v>
          </cell>
        </row>
        <row r="63">
          <cell r="A63" t="str">
            <v>26569</v>
          </cell>
        </row>
        <row r="64">
          <cell r="A64" t="str">
            <v>27001</v>
          </cell>
        </row>
        <row r="65">
          <cell r="A65" t="str">
            <v>27010</v>
          </cell>
        </row>
        <row r="66">
          <cell r="A66" t="str">
            <v>27504</v>
          </cell>
        </row>
        <row r="67">
          <cell r="A67" t="str">
            <v>27508</v>
          </cell>
        </row>
        <row r="68">
          <cell r="A68" t="str">
            <v>28001</v>
          </cell>
        </row>
        <row r="69">
          <cell r="A69" t="str">
            <v>28008</v>
          </cell>
        </row>
        <row r="70">
          <cell r="A70" t="str">
            <v>28011</v>
          </cell>
        </row>
        <row r="71">
          <cell r="A71" t="str">
            <v>30370</v>
          </cell>
        </row>
        <row r="72">
          <cell r="A72" t="str">
            <v>31010</v>
          </cell>
        </row>
        <row r="73">
          <cell r="A73" t="str">
            <v>31011</v>
          </cell>
        </row>
        <row r="74">
          <cell r="A74" t="str">
            <v>31012</v>
          </cell>
        </row>
        <row r="75">
          <cell r="A75" t="str">
            <v>34004</v>
          </cell>
        </row>
        <row r="76">
          <cell r="A76" t="str">
            <v>34103</v>
          </cell>
        </row>
        <row r="77">
          <cell r="A77" t="str">
            <v>34502</v>
          </cell>
        </row>
        <row r="78">
          <cell r="A78" t="str">
            <v>35003</v>
          </cell>
        </row>
        <row r="79">
          <cell r="A79" t="str">
            <v>35506</v>
          </cell>
        </row>
        <row r="80">
          <cell r="A80" t="str">
            <v>35507</v>
          </cell>
        </row>
        <row r="81">
          <cell r="A81" t="str">
            <v>35516</v>
          </cell>
        </row>
        <row r="82">
          <cell r="A82" t="str">
            <v>36003</v>
          </cell>
        </row>
        <row r="83">
          <cell r="A83" t="str">
            <v>36004</v>
          </cell>
        </row>
        <row r="84">
          <cell r="A84" t="str">
            <v>36005</v>
          </cell>
        </row>
        <row r="85">
          <cell r="A85" t="str">
            <v>36010</v>
          </cell>
        </row>
        <row r="86">
          <cell r="A86" t="str">
            <v>36011</v>
          </cell>
        </row>
        <row r="87">
          <cell r="A87" t="str">
            <v>36012</v>
          </cell>
        </row>
        <row r="88">
          <cell r="A88" t="str">
            <v>36013</v>
          </cell>
        </row>
        <row r="89">
          <cell r="A89" t="str">
            <v>36014</v>
          </cell>
        </row>
        <row r="90">
          <cell r="A90" t="str">
            <v>36015</v>
          </cell>
        </row>
        <row r="91">
          <cell r="A91" t="str">
            <v>36016</v>
          </cell>
        </row>
        <row r="92">
          <cell r="A92" t="str">
            <v>37010</v>
          </cell>
        </row>
        <row r="93">
          <cell r="A93" t="str">
            <v>37043</v>
          </cell>
        </row>
        <row r="94">
          <cell r="A94" t="str">
            <v>37514</v>
          </cell>
        </row>
        <row r="95">
          <cell r="A95" t="str">
            <v>37551</v>
          </cell>
        </row>
        <row r="96">
          <cell r="A96" t="str">
            <v>38001</v>
          </cell>
        </row>
        <row r="97">
          <cell r="A97" t="str">
            <v>38010</v>
          </cell>
        </row>
        <row r="98">
          <cell r="A98" t="str">
            <v>38013</v>
          </cell>
        </row>
        <row r="99">
          <cell r="A99" t="str">
            <v>38014</v>
          </cell>
        </row>
        <row r="100">
          <cell r="A100" t="str">
            <v>38022</v>
          </cell>
        </row>
        <row r="101">
          <cell r="A101" t="str">
            <v>38025</v>
          </cell>
        </row>
        <row r="102">
          <cell r="A102" t="str">
            <v>38509</v>
          </cell>
        </row>
        <row r="103">
          <cell r="A103" t="str">
            <v>38511</v>
          </cell>
        </row>
        <row r="104">
          <cell r="A104" t="str">
            <v>39001</v>
          </cell>
        </row>
        <row r="105">
          <cell r="A105" t="str">
            <v>39002</v>
          </cell>
        </row>
        <row r="106">
          <cell r="A106" t="str">
            <v>39013</v>
          </cell>
        </row>
        <row r="107">
          <cell r="A107" t="str">
            <v>39016</v>
          </cell>
        </row>
        <row r="108">
          <cell r="A108" t="str">
            <v>40101</v>
          </cell>
        </row>
        <row r="109">
          <cell r="A109" t="str">
            <v>40102</v>
          </cell>
        </row>
        <row r="110">
          <cell r="A110" t="str">
            <v>40103</v>
          </cell>
        </row>
        <row r="111">
          <cell r="A111" t="str">
            <v>40104</v>
          </cell>
        </row>
        <row r="112">
          <cell r="A112" t="str">
            <v>40501</v>
          </cell>
        </row>
        <row r="113">
          <cell r="A113" t="str">
            <v>40502</v>
          </cell>
        </row>
        <row r="114">
          <cell r="A114" t="str">
            <v>40503</v>
          </cell>
        </row>
        <row r="115">
          <cell r="A115" t="str">
            <v>40504</v>
          </cell>
        </row>
        <row r="116">
          <cell r="A116" t="str">
            <v>40505</v>
          </cell>
        </row>
        <row r="117">
          <cell r="A117" t="str">
            <v>40507</v>
          </cell>
        </row>
        <row r="118">
          <cell r="A118" t="str">
            <v>40508</v>
          </cell>
        </row>
        <row r="119">
          <cell r="A119" t="str">
            <v>40509</v>
          </cell>
        </row>
        <row r="120">
          <cell r="A120" t="str">
            <v>40510</v>
          </cell>
        </row>
        <row r="121">
          <cell r="A121" t="str">
            <v>40511</v>
          </cell>
        </row>
        <row r="122">
          <cell r="A122" t="str">
            <v>40512</v>
          </cell>
        </row>
        <row r="123">
          <cell r="A123" t="str">
            <v>40513</v>
          </cell>
        </row>
        <row r="124">
          <cell r="A124" t="str">
            <v>40514</v>
          </cell>
        </row>
        <row r="125">
          <cell r="A125" t="str">
            <v>41000</v>
          </cell>
        </row>
        <row r="126">
          <cell r="A126" t="str">
            <v>41001</v>
          </cell>
        </row>
        <row r="127">
          <cell r="A127" t="str">
            <v>41003</v>
          </cell>
        </row>
        <row r="128">
          <cell r="A128" t="str">
            <v>41501</v>
          </cell>
        </row>
        <row r="129">
          <cell r="A129" t="str">
            <v>47505</v>
          </cell>
        </row>
        <row r="130">
          <cell r="A130" t="str">
            <v>50101</v>
          </cell>
        </row>
        <row r="131">
          <cell r="A131" t="str">
            <v>50102</v>
          </cell>
        </row>
        <row r="132">
          <cell r="A132" t="str">
            <v>50103</v>
          </cell>
        </row>
        <row r="133">
          <cell r="A133" t="str">
            <v>50104</v>
          </cell>
        </row>
        <row r="134">
          <cell r="A134" t="str">
            <v>50105</v>
          </cell>
        </row>
        <row r="135">
          <cell r="A135" t="str">
            <v>50106</v>
          </cell>
        </row>
        <row r="136">
          <cell r="A136" t="str">
            <v>50107</v>
          </cell>
        </row>
        <row r="137">
          <cell r="A137" t="str">
            <v>50108</v>
          </cell>
        </row>
        <row r="138">
          <cell r="A138" t="str">
            <v>50109</v>
          </cell>
        </row>
        <row r="139">
          <cell r="A139" t="str">
            <v>50201</v>
          </cell>
        </row>
        <row r="140">
          <cell r="A140" t="str">
            <v>50202</v>
          </cell>
        </row>
        <row r="141">
          <cell r="A141" t="str">
            <v>50203</v>
          </cell>
        </row>
        <row r="142">
          <cell r="A142" t="str">
            <v>50204</v>
          </cell>
        </row>
        <row r="143">
          <cell r="A143" t="str">
            <v>50205</v>
          </cell>
        </row>
        <row r="144">
          <cell r="A144" t="str">
            <v>50206</v>
          </cell>
        </row>
        <row r="145">
          <cell r="A145" t="str">
            <v>50207</v>
          </cell>
        </row>
        <row r="146">
          <cell r="A146" t="str">
            <v>50208</v>
          </cell>
        </row>
        <row r="147">
          <cell r="A147" t="str">
            <v>50209</v>
          </cell>
        </row>
        <row r="148">
          <cell r="A148" t="str">
            <v>50210</v>
          </cell>
        </row>
        <row r="149">
          <cell r="A149" t="str">
            <v>50211</v>
          </cell>
        </row>
        <row r="150">
          <cell r="A150" t="str">
            <v>50212</v>
          </cell>
        </row>
        <row r="151">
          <cell r="A151" t="str">
            <v>50213</v>
          </cell>
        </row>
        <row r="152">
          <cell r="A152" t="str">
            <v>50214</v>
          </cell>
        </row>
        <row r="153">
          <cell r="A153" t="str">
            <v>50215</v>
          </cell>
        </row>
        <row r="154">
          <cell r="A154" t="str">
            <v>50216</v>
          </cell>
        </row>
        <row r="155">
          <cell r="A155" t="str">
            <v>50217</v>
          </cell>
        </row>
        <row r="156">
          <cell r="A156" t="str">
            <v>50218</v>
          </cell>
        </row>
        <row r="157">
          <cell r="A157" t="str">
            <v>50219</v>
          </cell>
        </row>
        <row r="158">
          <cell r="A158" t="str">
            <v>50220</v>
          </cell>
        </row>
        <row r="159">
          <cell r="A159" t="str">
            <v>50221</v>
          </cell>
        </row>
        <row r="160">
          <cell r="A160" t="str">
            <v>50222</v>
          </cell>
        </row>
        <row r="161">
          <cell r="A161" t="str">
            <v>50223</v>
          </cell>
        </row>
        <row r="162">
          <cell r="A162" t="str">
            <v>50224</v>
          </cell>
        </row>
        <row r="163">
          <cell r="A163" t="str">
            <v>50225</v>
          </cell>
        </row>
        <row r="164">
          <cell r="A164" t="str">
            <v>50226</v>
          </cell>
        </row>
        <row r="165">
          <cell r="A165" t="str">
            <v>50227</v>
          </cell>
        </row>
        <row r="166">
          <cell r="A166" t="str">
            <v>50228</v>
          </cell>
        </row>
        <row r="167">
          <cell r="A167" t="str">
            <v>50229</v>
          </cell>
        </row>
        <row r="168">
          <cell r="A168" t="str">
            <v>50230</v>
          </cell>
        </row>
        <row r="169">
          <cell r="A169" t="str">
            <v>50231</v>
          </cell>
        </row>
        <row r="170">
          <cell r="A170" t="str">
            <v>50232</v>
          </cell>
        </row>
        <row r="171">
          <cell r="A171" t="str">
            <v>50233</v>
          </cell>
        </row>
        <row r="172">
          <cell r="A172" t="str">
            <v>50234</v>
          </cell>
        </row>
        <row r="173">
          <cell r="A173" t="str">
            <v>50301</v>
          </cell>
        </row>
        <row r="174">
          <cell r="A174" t="str">
            <v>50302</v>
          </cell>
        </row>
        <row r="175">
          <cell r="A175" t="str">
            <v>50303</v>
          </cell>
        </row>
        <row r="176">
          <cell r="A176" t="str">
            <v>50304</v>
          </cell>
        </row>
        <row r="177">
          <cell r="A177" t="str">
            <v>50305</v>
          </cell>
        </row>
        <row r="178">
          <cell r="A178" t="str">
            <v>50306</v>
          </cell>
        </row>
        <row r="179">
          <cell r="A179" t="str">
            <v>50307</v>
          </cell>
        </row>
        <row r="180">
          <cell r="A180" t="str">
            <v>50308</v>
          </cell>
        </row>
        <row r="181">
          <cell r="A181" t="str">
            <v>50309</v>
          </cell>
        </row>
        <row r="182">
          <cell r="A182" t="str">
            <v>50310</v>
          </cell>
        </row>
        <row r="183">
          <cell r="A183" t="str">
            <v>50311</v>
          </cell>
        </row>
        <row r="184">
          <cell r="A184" t="str">
            <v>50312</v>
          </cell>
        </row>
        <row r="185">
          <cell r="A185" t="str">
            <v>50313</v>
          </cell>
        </row>
        <row r="186">
          <cell r="A186" t="str">
            <v>50314</v>
          </cell>
        </row>
        <row r="187">
          <cell r="A187" t="str">
            <v>50315</v>
          </cell>
        </row>
        <row r="188">
          <cell r="A188" t="str">
            <v>50316</v>
          </cell>
        </row>
        <row r="189">
          <cell r="A189" t="str">
            <v>50317</v>
          </cell>
        </row>
        <row r="190">
          <cell r="A190" t="str">
            <v>50318</v>
          </cell>
        </row>
        <row r="191">
          <cell r="A191" t="str">
            <v>50319</v>
          </cell>
        </row>
        <row r="192">
          <cell r="A192" t="str">
            <v>50320</v>
          </cell>
        </row>
        <row r="193">
          <cell r="A193" t="str">
            <v>50321</v>
          </cell>
        </row>
        <row r="194">
          <cell r="A194" t="str">
            <v>50322</v>
          </cell>
        </row>
        <row r="195">
          <cell r="A195" t="str">
            <v>50323</v>
          </cell>
        </row>
        <row r="196">
          <cell r="A196" t="str">
            <v>50324</v>
          </cell>
        </row>
        <row r="197">
          <cell r="A197" t="str">
            <v>50325</v>
          </cell>
        </row>
        <row r="198">
          <cell r="A198" t="str">
            <v>50401</v>
          </cell>
        </row>
        <row r="199">
          <cell r="A199" t="str">
            <v>50402</v>
          </cell>
        </row>
        <row r="200">
          <cell r="A200" t="str">
            <v>50403</v>
          </cell>
        </row>
        <row r="201">
          <cell r="A201" t="str">
            <v>50404</v>
          </cell>
        </row>
        <row r="202">
          <cell r="A202" t="str">
            <v>50405</v>
          </cell>
        </row>
        <row r="203">
          <cell r="A203" t="str">
            <v>50406</v>
          </cell>
        </row>
        <row r="204">
          <cell r="A204" t="str">
            <v>50407</v>
          </cell>
        </row>
        <row r="205">
          <cell r="A205" t="str">
            <v>50408</v>
          </cell>
        </row>
        <row r="206">
          <cell r="A206" t="str">
            <v>50409</v>
          </cell>
        </row>
        <row r="207">
          <cell r="A207" t="str">
            <v>50409a</v>
          </cell>
        </row>
        <row r="208">
          <cell r="A208" t="str">
            <v>50410</v>
          </cell>
        </row>
        <row r="209">
          <cell r="A209" t="str">
            <v>50411</v>
          </cell>
        </row>
        <row r="210">
          <cell r="A210" t="str">
            <v>50412</v>
          </cell>
        </row>
        <row r="211">
          <cell r="A211" t="str">
            <v>50413</v>
          </cell>
        </row>
        <row r="212">
          <cell r="A212" t="str">
            <v>50414</v>
          </cell>
        </row>
        <row r="213">
          <cell r="A213" t="str">
            <v>50415</v>
          </cell>
        </row>
        <row r="214">
          <cell r="A214" t="str">
            <v>50416</v>
          </cell>
        </row>
        <row r="215">
          <cell r="A215" t="str">
            <v>50500</v>
          </cell>
        </row>
        <row r="216">
          <cell r="A216" t="str">
            <v>50502</v>
          </cell>
        </row>
        <row r="217">
          <cell r="A217" t="str">
            <v>50503</v>
          </cell>
        </row>
        <row r="218">
          <cell r="A218" t="str">
            <v>50504</v>
          </cell>
        </row>
        <row r="219">
          <cell r="A219" t="str">
            <v>60503</v>
          </cell>
        </row>
        <row r="220">
          <cell r="A220" t="str">
            <v>60504</v>
          </cell>
        </row>
        <row r="221">
          <cell r="A221" t="str">
            <v>60505</v>
          </cell>
        </row>
        <row r="222">
          <cell r="A222" t="str">
            <v>60507</v>
          </cell>
        </row>
        <row r="223">
          <cell r="A223" t="str">
            <v>60508</v>
          </cell>
        </row>
        <row r="224">
          <cell r="A224" t="str">
            <v>60510</v>
          </cell>
        </row>
        <row r="225">
          <cell r="A225" t="str">
            <v>60511</v>
          </cell>
        </row>
        <row r="226">
          <cell r="A226" t="str">
            <v>60512</v>
          </cell>
        </row>
        <row r="227">
          <cell r="A227" t="str">
            <v>60514</v>
          </cell>
        </row>
        <row r="228">
          <cell r="A228" t="str">
            <v>60515</v>
          </cell>
        </row>
        <row r="229">
          <cell r="A229" t="str">
            <v>60516</v>
          </cell>
        </row>
        <row r="230">
          <cell r="A230" t="str">
            <v>60517</v>
          </cell>
        </row>
        <row r="231">
          <cell r="A231" t="str">
            <v>60518</v>
          </cell>
        </row>
        <row r="232">
          <cell r="A232" t="str">
            <v>60519</v>
          </cell>
        </row>
        <row r="233">
          <cell r="A233" t="str">
            <v>60520</v>
          </cell>
        </row>
        <row r="234">
          <cell r="A234" t="str">
            <v>62530</v>
          </cell>
        </row>
        <row r="235">
          <cell r="A235" t="str">
            <v>62543</v>
          </cell>
        </row>
        <row r="236">
          <cell r="A236" t="str">
            <v>64001</v>
          </cell>
        </row>
        <row r="237">
          <cell r="A237" t="str">
            <v>64010</v>
          </cell>
        </row>
        <row r="238">
          <cell r="A238" t="str">
            <v>64504</v>
          </cell>
        </row>
        <row r="239">
          <cell r="A239" t="str">
            <v>65501</v>
          </cell>
        </row>
        <row r="240">
          <cell r="A240" t="str">
            <v>65502</v>
          </cell>
        </row>
        <row r="241">
          <cell r="A241" t="str">
            <v>65507</v>
          </cell>
        </row>
        <row r="242">
          <cell r="A242" t="str">
            <v>65508</v>
          </cell>
        </row>
        <row r="243">
          <cell r="A243" t="str">
            <v>65509</v>
          </cell>
        </row>
        <row r="244">
          <cell r="A244" t="str">
            <v>65511</v>
          </cell>
        </row>
        <row r="245">
          <cell r="A245" t="str">
            <v>65512</v>
          </cell>
        </row>
        <row r="246">
          <cell r="A246" t="str">
            <v>65513</v>
          </cell>
        </row>
        <row r="247">
          <cell r="A247" t="str">
            <v>65514</v>
          </cell>
        </row>
        <row r="248">
          <cell r="A248" t="str">
            <v>65515</v>
          </cell>
        </row>
        <row r="249">
          <cell r="A249" t="str">
            <v>65516</v>
          </cell>
        </row>
        <row r="250">
          <cell r="A250" t="str">
            <v>65517</v>
          </cell>
        </row>
        <row r="251">
          <cell r="A251" t="str">
            <v>66009</v>
          </cell>
        </row>
        <row r="252">
          <cell r="A252" t="str">
            <v>66010</v>
          </cell>
        </row>
        <row r="253">
          <cell r="A253" t="str">
            <v>66013</v>
          </cell>
        </row>
        <row r="254">
          <cell r="A254" t="str">
            <v>66015</v>
          </cell>
        </row>
        <row r="255">
          <cell r="A255" t="str">
            <v>66016</v>
          </cell>
        </row>
        <row r="256">
          <cell r="A256" t="str">
            <v>66017</v>
          </cell>
        </row>
        <row r="257">
          <cell r="A257" t="str">
            <v>69502</v>
          </cell>
        </row>
        <row r="258">
          <cell r="A258" t="str">
            <v>69503</v>
          </cell>
        </row>
        <row r="259">
          <cell r="A259" t="str">
            <v>69506</v>
          </cell>
        </row>
        <row r="260">
          <cell r="A260" t="str">
            <v>69509</v>
          </cell>
        </row>
        <row r="261">
          <cell r="A261" t="str">
            <v>69510</v>
          </cell>
        </row>
        <row r="262">
          <cell r="A262" t="str">
            <v>69512</v>
          </cell>
        </row>
        <row r="263">
          <cell r="A263" t="str">
            <v>69515</v>
          </cell>
        </row>
        <row r="264">
          <cell r="A264" t="str">
            <v>69517</v>
          </cell>
        </row>
        <row r="265">
          <cell r="A265" t="str">
            <v>69520</v>
          </cell>
        </row>
        <row r="266">
          <cell r="A266" t="str">
            <v>70101</v>
          </cell>
        </row>
        <row r="267">
          <cell r="A267" t="str">
            <v>70201</v>
          </cell>
        </row>
        <row r="268">
          <cell r="A268" t="str">
            <v>70301</v>
          </cell>
        </row>
        <row r="269">
          <cell r="A269" t="str">
            <v>70302</v>
          </cell>
        </row>
        <row r="270">
          <cell r="A270" t="str">
            <v>70303</v>
          </cell>
        </row>
        <row r="271">
          <cell r="A271" t="str">
            <v>70304</v>
          </cell>
        </row>
        <row r="272">
          <cell r="A272" t="str">
            <v>70305</v>
          </cell>
        </row>
        <row r="273">
          <cell r="A273" t="str">
            <v>70306</v>
          </cell>
        </row>
        <row r="274">
          <cell r="A274" t="str">
            <v>70307</v>
          </cell>
        </row>
        <row r="275">
          <cell r="A275" t="str">
            <v>80102</v>
          </cell>
        </row>
        <row r="276">
          <cell r="A276" t="str">
            <v>80103</v>
          </cell>
        </row>
        <row r="277">
          <cell r="A277" t="str">
            <v>80108</v>
          </cell>
        </row>
        <row r="278">
          <cell r="A278" t="str">
            <v>80114</v>
          </cell>
        </row>
        <row r="279">
          <cell r="A279" t="str">
            <v>80115</v>
          </cell>
        </row>
        <row r="280">
          <cell r="A280" t="str">
            <v>80132</v>
          </cell>
        </row>
        <row r="281">
          <cell r="A281" t="str">
            <v>80136</v>
          </cell>
        </row>
        <row r="282">
          <cell r="A282" t="str">
            <v>80144</v>
          </cell>
        </row>
        <row r="283">
          <cell r="A283" t="str">
            <v>80169</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OS1"/>
      <sheetName val="COMPOS2"/>
      <sheetName val="COMPOS3"/>
      <sheetName val="1- QUADRO DE QUANTIDADE (2)"/>
      <sheetName val="Pato"/>
      <sheetName val="Transporte 5m³"/>
      <sheetName val="Transporte 4m³"/>
      <sheetName val="Transporte 4t"/>
      <sheetName val="Transporte Mat. Frio"/>
      <sheetName val="Cronograma (2)"/>
      <sheetName val="ESTUDO PREÇ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elo"/>
      <sheetName val="resumo"/>
      <sheetName val="central"/>
      <sheetName val="b1"/>
      <sheetName val="b2"/>
      <sheetName val="b3"/>
      <sheetName val="b4"/>
      <sheetName val="frentes"/>
      <sheetName val="aloj"/>
      <sheetName val="lote B"/>
      <sheetName val="G-REV_C"/>
      <sheetName val="BDI"/>
      <sheetName val="Encargos Sociais"/>
      <sheetName val="Plan1 (2)"/>
      <sheetName val="Indireto - 40 meses"/>
      <sheetName val="Plan1"/>
      <sheetName val="Sal"/>
      <sheetName val="Gráfico MO"/>
      <sheetName val="Bens Duráveis"/>
      <sheetName val="2"/>
      <sheetName val="3"/>
      <sheetName val="5"/>
      <sheetName val="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4">
          <cell r="B4" t="str">
            <v>Ajudante</v>
          </cell>
          <cell r="C4">
            <v>1.95</v>
          </cell>
          <cell r="D4">
            <v>1.1100000000000001</v>
          </cell>
          <cell r="E4">
            <v>0.94</v>
          </cell>
          <cell r="F4">
            <v>0.87</v>
          </cell>
          <cell r="G4">
            <v>0.94</v>
          </cell>
        </row>
        <row r="5">
          <cell r="B5" t="str">
            <v>Ajudante (Carga e Descarga)</v>
          </cell>
          <cell r="C5">
            <v>1.95</v>
          </cell>
          <cell r="D5">
            <v>1.1100000000000001</v>
          </cell>
          <cell r="E5">
            <v>0.94</v>
          </cell>
          <cell r="F5">
            <v>0.87</v>
          </cell>
          <cell r="G5">
            <v>0.94</v>
          </cell>
        </row>
        <row r="6">
          <cell r="B6" t="str">
            <v>Almoxarife</v>
          </cell>
          <cell r="C6">
            <v>5</v>
          </cell>
          <cell r="D6">
            <v>2.84</v>
          </cell>
          <cell r="E6">
            <v>2.44</v>
          </cell>
          <cell r="F6">
            <v>2.6093636363636361</v>
          </cell>
          <cell r="G6">
            <v>2.61</v>
          </cell>
        </row>
        <row r="7">
          <cell r="B7" t="str">
            <v>Analista de sistema</v>
          </cell>
          <cell r="C7">
            <v>3380.64</v>
          </cell>
          <cell r="D7">
            <v>1917.44</v>
          </cell>
          <cell r="E7">
            <v>1498</v>
          </cell>
          <cell r="F7">
            <v>1498</v>
          </cell>
          <cell r="G7">
            <v>1498</v>
          </cell>
        </row>
        <row r="8">
          <cell r="B8" t="str">
            <v>Apontador</v>
          </cell>
          <cell r="C8">
            <v>3.2</v>
          </cell>
          <cell r="D8">
            <v>1.81</v>
          </cell>
          <cell r="E8">
            <v>1.56</v>
          </cell>
          <cell r="F8">
            <v>1.0441363636363636</v>
          </cell>
          <cell r="G8">
            <v>1.68</v>
          </cell>
        </row>
        <row r="9">
          <cell r="B9" t="str">
            <v>Assist. de Rede</v>
          </cell>
          <cell r="C9">
            <v>1500</v>
          </cell>
          <cell r="D9">
            <v>850.77</v>
          </cell>
          <cell r="E9">
            <v>664.21</v>
          </cell>
          <cell r="F9">
            <v>664.21</v>
          </cell>
          <cell r="G9">
            <v>664.21</v>
          </cell>
        </row>
        <row r="10">
          <cell r="B10" t="str">
            <v>Assist. de Engenharia</v>
          </cell>
          <cell r="C10">
            <v>3380.64</v>
          </cell>
          <cell r="D10">
            <v>1917.44</v>
          </cell>
          <cell r="E10">
            <v>1498</v>
          </cell>
          <cell r="F10">
            <v>1500</v>
          </cell>
          <cell r="G10">
            <v>1500</v>
          </cell>
        </row>
        <row r="11">
          <cell r="B11" t="str">
            <v>Orçamentista</v>
          </cell>
          <cell r="F11">
            <v>1500</v>
          </cell>
          <cell r="G11">
            <v>1500</v>
          </cell>
        </row>
        <row r="12">
          <cell r="B12" t="str">
            <v>Assist. Financeiro</v>
          </cell>
          <cell r="C12">
            <v>4858.3599999999997</v>
          </cell>
          <cell r="D12">
            <v>2755.58</v>
          </cell>
          <cell r="E12">
            <v>1498</v>
          </cell>
          <cell r="F12">
            <v>1498</v>
          </cell>
          <cell r="G12">
            <v>1498</v>
          </cell>
        </row>
        <row r="13">
          <cell r="B13" t="str">
            <v>Assistente Social</v>
          </cell>
          <cell r="C13">
            <v>1433.7</v>
          </cell>
          <cell r="D13">
            <v>813.17</v>
          </cell>
          <cell r="E13">
            <v>961</v>
          </cell>
          <cell r="F13">
            <v>961</v>
          </cell>
          <cell r="G13">
            <v>961</v>
          </cell>
        </row>
        <row r="14">
          <cell r="B14" t="str">
            <v>Assistente técnico I</v>
          </cell>
          <cell r="C14">
            <v>1805.4</v>
          </cell>
          <cell r="D14">
            <v>1023.99</v>
          </cell>
          <cell r="E14">
            <v>961</v>
          </cell>
          <cell r="F14">
            <v>961</v>
          </cell>
          <cell r="G14">
            <v>961</v>
          </cell>
        </row>
        <row r="15">
          <cell r="B15" t="str">
            <v>Aux. de arquivo</v>
          </cell>
          <cell r="C15">
            <v>485.92</v>
          </cell>
          <cell r="D15">
            <v>275.61</v>
          </cell>
          <cell r="E15">
            <v>204</v>
          </cell>
          <cell r="F15">
            <v>204</v>
          </cell>
          <cell r="G15">
            <v>204</v>
          </cell>
        </row>
        <row r="16">
          <cell r="B16" t="str">
            <v>Aux. de pessoal</v>
          </cell>
          <cell r="C16">
            <v>3.2</v>
          </cell>
          <cell r="D16">
            <v>1.81</v>
          </cell>
          <cell r="E16">
            <v>1.56</v>
          </cell>
          <cell r="F16">
            <v>1.5576363636363637</v>
          </cell>
          <cell r="G16">
            <v>1.68</v>
          </cell>
        </row>
        <row r="17">
          <cell r="B17" t="str">
            <v>Aux. Financeiro</v>
          </cell>
          <cell r="C17">
            <v>878.63</v>
          </cell>
          <cell r="D17">
            <v>498.34</v>
          </cell>
          <cell r="E17">
            <v>749</v>
          </cell>
          <cell r="F17">
            <v>749</v>
          </cell>
          <cell r="G17">
            <v>749</v>
          </cell>
        </row>
        <row r="18">
          <cell r="B18" t="str">
            <v>Aux. Laboratório</v>
          </cell>
          <cell r="C18">
            <v>3.2</v>
          </cell>
          <cell r="D18">
            <v>1.81</v>
          </cell>
          <cell r="E18">
            <v>1.56</v>
          </cell>
          <cell r="F18">
            <v>1.56</v>
          </cell>
          <cell r="G18">
            <v>1.68</v>
          </cell>
        </row>
        <row r="19">
          <cell r="B19" t="str">
            <v>Aux. Segurança</v>
          </cell>
          <cell r="C19">
            <v>3.2</v>
          </cell>
          <cell r="D19">
            <v>1.81</v>
          </cell>
          <cell r="E19">
            <v>1.56</v>
          </cell>
          <cell r="F19">
            <v>1.56</v>
          </cell>
          <cell r="G19">
            <v>1.68</v>
          </cell>
        </row>
        <row r="20">
          <cell r="B20" t="str">
            <v>Cadista</v>
          </cell>
          <cell r="F20">
            <v>1000</v>
          </cell>
          <cell r="G20">
            <v>1000</v>
          </cell>
        </row>
        <row r="21">
          <cell r="B21" t="str">
            <v>Aux. técnico</v>
          </cell>
          <cell r="C21">
            <v>933.11</v>
          </cell>
          <cell r="D21">
            <v>529.24</v>
          </cell>
          <cell r="E21">
            <v>749</v>
          </cell>
          <cell r="F21">
            <v>342.68</v>
          </cell>
          <cell r="G21">
            <v>749</v>
          </cell>
        </row>
        <row r="22">
          <cell r="B22" t="str">
            <v>Aux. Serv. Gerais</v>
          </cell>
          <cell r="F22">
            <v>342.68</v>
          </cell>
          <cell r="G22">
            <v>342.68</v>
          </cell>
        </row>
        <row r="23">
          <cell r="B23" t="str">
            <v>Aux.almoxarifado</v>
          </cell>
          <cell r="C23">
            <v>3.67</v>
          </cell>
          <cell r="D23">
            <v>2.08</v>
          </cell>
          <cell r="E23">
            <v>3.4045454545454548</v>
          </cell>
          <cell r="F23">
            <v>1.5576363636363637</v>
          </cell>
          <cell r="G23">
            <v>3.4</v>
          </cell>
        </row>
        <row r="24">
          <cell r="B24" t="str">
            <v>Auxiliar de Topografia</v>
          </cell>
          <cell r="C24">
            <v>3.2</v>
          </cell>
          <cell r="D24">
            <v>1.81</v>
          </cell>
          <cell r="E24">
            <v>0.94</v>
          </cell>
          <cell r="F24">
            <v>0.94</v>
          </cell>
          <cell r="G24">
            <v>1.68</v>
          </cell>
        </row>
        <row r="25">
          <cell r="B25" t="str">
            <v>Carpinteiro</v>
          </cell>
          <cell r="C25">
            <v>3.2</v>
          </cell>
          <cell r="D25">
            <v>1.81</v>
          </cell>
          <cell r="E25">
            <v>1.56</v>
          </cell>
          <cell r="F25">
            <v>1.5576363636363637</v>
          </cell>
          <cell r="G25">
            <v>1.68</v>
          </cell>
        </row>
        <row r="26">
          <cell r="B26" t="str">
            <v>Chefe Administrativo</v>
          </cell>
          <cell r="C26">
            <v>3919.9999999999995</v>
          </cell>
          <cell r="D26">
            <v>2223.36</v>
          </cell>
          <cell r="E26">
            <v>2244</v>
          </cell>
          <cell r="F26">
            <v>2244</v>
          </cell>
          <cell r="G26">
            <v>2244</v>
          </cell>
        </row>
        <row r="27">
          <cell r="B27" t="str">
            <v>Chefe de Laboratório</v>
          </cell>
          <cell r="C27">
            <v>3919.9999999999995</v>
          </cell>
          <cell r="D27">
            <v>2223.36</v>
          </cell>
          <cell r="E27">
            <v>2244</v>
          </cell>
          <cell r="F27">
            <v>956.9</v>
          </cell>
          <cell r="G27">
            <v>2244</v>
          </cell>
        </row>
        <row r="28">
          <cell r="B28" t="str">
            <v>Chefe de Materiais</v>
          </cell>
          <cell r="C28">
            <v>3919.9999999999995</v>
          </cell>
          <cell r="D28">
            <v>2223.36</v>
          </cell>
          <cell r="E28">
            <v>2244</v>
          </cell>
          <cell r="F28">
            <v>2244</v>
          </cell>
          <cell r="G28">
            <v>2244</v>
          </cell>
        </row>
        <row r="29">
          <cell r="B29" t="str">
            <v>Eng. de Medição</v>
          </cell>
          <cell r="C29">
            <v>4804.05</v>
          </cell>
          <cell r="D29">
            <v>2724.77</v>
          </cell>
          <cell r="E29">
            <v>2312</v>
          </cell>
          <cell r="F29">
            <v>2500</v>
          </cell>
          <cell r="G29">
            <v>2500</v>
          </cell>
        </row>
        <row r="30">
          <cell r="B30" t="str">
            <v>Chefe S. Pessoal</v>
          </cell>
          <cell r="C30">
            <v>3919.9999999999995</v>
          </cell>
          <cell r="D30">
            <v>2223.36</v>
          </cell>
          <cell r="E30">
            <v>2244</v>
          </cell>
          <cell r="F30">
            <v>2000</v>
          </cell>
          <cell r="G30">
            <v>2244</v>
          </cell>
        </row>
        <row r="31">
          <cell r="B31" t="str">
            <v>Comprador</v>
          </cell>
          <cell r="C31">
            <v>7.26</v>
          </cell>
          <cell r="D31">
            <v>4.12</v>
          </cell>
          <cell r="E31">
            <v>4.3681818181818182</v>
          </cell>
          <cell r="F31">
            <v>4.3681818181818182</v>
          </cell>
          <cell r="G31">
            <v>4.37</v>
          </cell>
        </row>
        <row r="32">
          <cell r="B32" t="str">
            <v>Contador</v>
          </cell>
          <cell r="C32">
            <v>4115.74</v>
          </cell>
          <cell r="D32">
            <v>2334.38</v>
          </cell>
          <cell r="E32">
            <v>2244</v>
          </cell>
          <cell r="F32">
            <v>2244</v>
          </cell>
          <cell r="G32">
            <v>2244</v>
          </cell>
        </row>
        <row r="33">
          <cell r="B33" t="str">
            <v>Contínuo</v>
          </cell>
          <cell r="F33">
            <v>1.0441363636363636</v>
          </cell>
          <cell r="G33">
            <v>0.94</v>
          </cell>
        </row>
        <row r="34">
          <cell r="B34" t="str">
            <v>Coord. Desenv. Proj.</v>
          </cell>
          <cell r="C34">
            <v>7300</v>
          </cell>
          <cell r="D34">
            <v>4140.43</v>
          </cell>
          <cell r="E34">
            <v>2312</v>
          </cell>
          <cell r="F34">
            <v>2312</v>
          </cell>
          <cell r="G34">
            <v>2312</v>
          </cell>
        </row>
        <row r="35">
          <cell r="B35" t="str">
            <v>Coord. Topografia</v>
          </cell>
          <cell r="C35">
            <v>7300</v>
          </cell>
          <cell r="D35">
            <v>4140.43</v>
          </cell>
          <cell r="E35">
            <v>2312</v>
          </cell>
          <cell r="F35">
            <v>2312</v>
          </cell>
          <cell r="G35">
            <v>2312</v>
          </cell>
        </row>
        <row r="36">
          <cell r="B36" t="str">
            <v>Copeira</v>
          </cell>
          <cell r="C36">
            <v>2.21</v>
          </cell>
          <cell r="D36">
            <v>1.25</v>
          </cell>
          <cell r="E36">
            <v>1.01</v>
          </cell>
          <cell r="F36">
            <v>1.0441363636363636</v>
          </cell>
          <cell r="G36">
            <v>0.94</v>
          </cell>
        </row>
        <row r="37">
          <cell r="B37" t="str">
            <v>Desenhista Projetista</v>
          </cell>
          <cell r="C37">
            <v>3219.64</v>
          </cell>
          <cell r="D37">
            <v>1826.12</v>
          </cell>
          <cell r="E37">
            <v>1498</v>
          </cell>
          <cell r="F37">
            <v>1498</v>
          </cell>
          <cell r="G37">
            <v>1498</v>
          </cell>
        </row>
        <row r="38">
          <cell r="B38" t="str">
            <v>Eletricista</v>
          </cell>
          <cell r="C38">
            <v>3.2</v>
          </cell>
          <cell r="D38">
            <v>1.81</v>
          </cell>
          <cell r="E38">
            <v>1.81</v>
          </cell>
          <cell r="F38">
            <v>1.81</v>
          </cell>
          <cell r="G38">
            <v>1.9</v>
          </cell>
        </row>
        <row r="39">
          <cell r="B39" t="str">
            <v>Enc.Serv.Gerais</v>
          </cell>
          <cell r="C39">
            <v>3380.64</v>
          </cell>
          <cell r="D39">
            <v>1917.44</v>
          </cell>
          <cell r="E39">
            <v>1498</v>
          </cell>
          <cell r="F39">
            <v>510.88</v>
          </cell>
          <cell r="G39">
            <v>1498</v>
          </cell>
        </row>
        <row r="40">
          <cell r="B40" t="str">
            <v>Encanador</v>
          </cell>
          <cell r="C40">
            <v>3.2</v>
          </cell>
          <cell r="D40">
            <v>1.81</v>
          </cell>
          <cell r="E40">
            <v>1.81</v>
          </cell>
          <cell r="F40">
            <v>1.81</v>
          </cell>
          <cell r="G40">
            <v>1.9</v>
          </cell>
        </row>
        <row r="41">
          <cell r="B41" t="str">
            <v>Encarregado Comercial</v>
          </cell>
          <cell r="C41">
            <v>3380.64</v>
          </cell>
          <cell r="D41">
            <v>1917.44</v>
          </cell>
          <cell r="E41">
            <v>1498</v>
          </cell>
          <cell r="F41">
            <v>1498</v>
          </cell>
          <cell r="G41">
            <v>1498</v>
          </cell>
        </row>
        <row r="42">
          <cell r="B42" t="str">
            <v>Encarregado de Apropriação</v>
          </cell>
          <cell r="C42">
            <v>3380.64</v>
          </cell>
          <cell r="D42">
            <v>1917.44</v>
          </cell>
          <cell r="E42">
            <v>1498</v>
          </cell>
          <cell r="F42">
            <v>1498</v>
          </cell>
          <cell r="G42">
            <v>1498</v>
          </cell>
        </row>
        <row r="43">
          <cell r="B43" t="str">
            <v>Encarregado de Transportes</v>
          </cell>
          <cell r="C43">
            <v>3380.64</v>
          </cell>
          <cell r="D43">
            <v>1917.44</v>
          </cell>
          <cell r="E43">
            <v>1498</v>
          </cell>
          <cell r="F43">
            <v>1498</v>
          </cell>
          <cell r="G43">
            <v>1498</v>
          </cell>
        </row>
        <row r="44">
          <cell r="B44" t="str">
            <v>Encarregado de Produção</v>
          </cell>
          <cell r="C44">
            <v>3380.64</v>
          </cell>
          <cell r="D44">
            <v>1917.44</v>
          </cell>
          <cell r="E44">
            <v>1498</v>
          </cell>
          <cell r="F44">
            <v>1498</v>
          </cell>
          <cell r="G44">
            <v>1100</v>
          </cell>
        </row>
        <row r="45">
          <cell r="B45" t="str">
            <v>Mestre de Obras</v>
          </cell>
          <cell r="C45">
            <v>3380.64</v>
          </cell>
          <cell r="D45">
            <v>1917.44</v>
          </cell>
          <cell r="E45">
            <v>2244</v>
          </cell>
          <cell r="F45">
            <v>3500</v>
          </cell>
          <cell r="G45">
            <v>2500</v>
          </cell>
        </row>
        <row r="46">
          <cell r="B46" t="str">
            <v>Enc. Frente Serviço</v>
          </cell>
          <cell r="E46">
            <v>838.2</v>
          </cell>
          <cell r="F46">
            <v>2000</v>
          </cell>
          <cell r="G46">
            <v>2000</v>
          </cell>
        </row>
        <row r="47">
          <cell r="B47" t="str">
            <v>Enc. Financeiro</v>
          </cell>
          <cell r="E47">
            <v>1498</v>
          </cell>
          <cell r="F47">
            <v>1000</v>
          </cell>
          <cell r="G47">
            <v>1498</v>
          </cell>
        </row>
        <row r="48">
          <cell r="B48" t="str">
            <v>Enc. Pessoal</v>
          </cell>
          <cell r="E48">
            <v>1498</v>
          </cell>
          <cell r="F48">
            <v>1000</v>
          </cell>
          <cell r="G48">
            <v>1498</v>
          </cell>
        </row>
        <row r="49">
          <cell r="B49" t="str">
            <v>Eng. Seg.Trabalho</v>
          </cell>
          <cell r="C49">
            <v>5161.32</v>
          </cell>
          <cell r="D49">
            <v>2927.41</v>
          </cell>
          <cell r="E49">
            <v>2312</v>
          </cell>
          <cell r="F49">
            <v>2500</v>
          </cell>
          <cell r="G49">
            <v>2500</v>
          </cell>
        </row>
        <row r="50">
          <cell r="B50" t="str">
            <v>Engenheiro C. Qualidade</v>
          </cell>
          <cell r="C50">
            <v>5161.32</v>
          </cell>
          <cell r="D50">
            <v>2927.41</v>
          </cell>
          <cell r="E50">
            <v>2312</v>
          </cell>
          <cell r="F50">
            <v>2500</v>
          </cell>
          <cell r="G50">
            <v>2500</v>
          </cell>
        </row>
        <row r="51">
          <cell r="B51" t="str">
            <v>Engenheiro Produção</v>
          </cell>
          <cell r="C51">
            <v>5161.32</v>
          </cell>
          <cell r="D51">
            <v>2927.41</v>
          </cell>
          <cell r="E51">
            <v>2312</v>
          </cell>
          <cell r="F51">
            <v>2500</v>
          </cell>
          <cell r="G51">
            <v>2800</v>
          </cell>
        </row>
        <row r="52">
          <cell r="B52" t="str">
            <v>Eng. Projetos</v>
          </cell>
          <cell r="C52">
            <v>5161.32</v>
          </cell>
          <cell r="D52">
            <v>2927.41</v>
          </cell>
          <cell r="E52">
            <v>2312</v>
          </cell>
          <cell r="F52">
            <v>2500</v>
          </cell>
          <cell r="G52">
            <v>2500</v>
          </cell>
        </row>
        <row r="53">
          <cell r="B53" t="str">
            <v>Eng. Planejamento</v>
          </cell>
          <cell r="C53">
            <v>5161.32</v>
          </cell>
          <cell r="D53">
            <v>2927.41</v>
          </cell>
          <cell r="E53">
            <v>2312</v>
          </cell>
          <cell r="F53">
            <v>2800</v>
          </cell>
          <cell r="G53">
            <v>2800</v>
          </cell>
        </row>
        <row r="54">
          <cell r="B54" t="str">
            <v>Eng. Métodos Constr.</v>
          </cell>
          <cell r="F54">
            <v>2800</v>
          </cell>
          <cell r="G54">
            <v>2800</v>
          </cell>
        </row>
        <row r="55">
          <cell r="B55" t="str">
            <v>Engenheiro de Minas</v>
          </cell>
          <cell r="C55">
            <v>5161.32</v>
          </cell>
          <cell r="D55">
            <v>2927.41</v>
          </cell>
          <cell r="E55">
            <v>2312</v>
          </cell>
          <cell r="F55">
            <v>2800</v>
          </cell>
          <cell r="G55">
            <v>2800</v>
          </cell>
        </row>
        <row r="56">
          <cell r="B56" t="str">
            <v>Geólogo</v>
          </cell>
          <cell r="E56">
            <v>2312</v>
          </cell>
          <cell r="F56">
            <v>2800</v>
          </cell>
          <cell r="G56">
            <v>2800</v>
          </cell>
        </row>
        <row r="57">
          <cell r="B57" t="str">
            <v>Faxineiro</v>
          </cell>
          <cell r="C57">
            <v>1.79</v>
          </cell>
          <cell r="D57">
            <v>1.02</v>
          </cell>
          <cell r="E57">
            <v>0.94</v>
          </cell>
          <cell r="F57">
            <v>1.0441363636363636</v>
          </cell>
          <cell r="G57">
            <v>0.94</v>
          </cell>
        </row>
        <row r="58">
          <cell r="B58" t="str">
            <v>Ferramenteiro</v>
          </cell>
          <cell r="C58">
            <v>2.21</v>
          </cell>
          <cell r="D58">
            <v>1.25</v>
          </cell>
          <cell r="E58">
            <v>1.56</v>
          </cell>
          <cell r="F58">
            <v>1.56</v>
          </cell>
          <cell r="G58">
            <v>1.9</v>
          </cell>
        </row>
        <row r="59">
          <cell r="B59" t="str">
            <v>Gerente Adm. Financeiro</v>
          </cell>
          <cell r="C59">
            <v>11773.4</v>
          </cell>
          <cell r="D59">
            <v>6677.67</v>
          </cell>
          <cell r="E59">
            <v>3400</v>
          </cell>
          <cell r="F59">
            <v>4000</v>
          </cell>
          <cell r="G59">
            <v>4000</v>
          </cell>
        </row>
        <row r="60">
          <cell r="B60" t="str">
            <v>Gerente Comercial</v>
          </cell>
          <cell r="C60">
            <v>11773.4</v>
          </cell>
          <cell r="D60">
            <v>6677.67</v>
          </cell>
          <cell r="E60">
            <v>3400</v>
          </cell>
        </row>
        <row r="61">
          <cell r="B61" t="str">
            <v>Gerente Gest. Qualidade</v>
          </cell>
          <cell r="F61">
            <v>4000</v>
          </cell>
          <cell r="G61">
            <v>4000</v>
          </cell>
        </row>
        <row r="62">
          <cell r="B62" t="str">
            <v>Gerente de Sistemas</v>
          </cell>
          <cell r="F62">
            <v>5000</v>
          </cell>
          <cell r="G62">
            <v>5000</v>
          </cell>
        </row>
        <row r="63">
          <cell r="B63" t="str">
            <v>Gerente de Construção</v>
          </cell>
          <cell r="E63">
            <v>3400</v>
          </cell>
          <cell r="F63">
            <v>7000</v>
          </cell>
          <cell r="G63">
            <v>7000</v>
          </cell>
        </row>
        <row r="64">
          <cell r="B64" t="str">
            <v>Gerente Área Técnica</v>
          </cell>
          <cell r="C64">
            <v>11773.4</v>
          </cell>
          <cell r="D64">
            <v>6677.67</v>
          </cell>
          <cell r="E64">
            <v>3400</v>
          </cell>
          <cell r="F64">
            <v>5000</v>
          </cell>
          <cell r="G64">
            <v>5000</v>
          </cell>
        </row>
        <row r="65">
          <cell r="B65" t="str">
            <v>Gerente Obras Civis</v>
          </cell>
          <cell r="C65">
            <v>16947.98</v>
          </cell>
          <cell r="D65">
            <v>9612.6</v>
          </cell>
          <cell r="E65">
            <v>4080</v>
          </cell>
          <cell r="F65">
            <v>5000</v>
          </cell>
          <cell r="G65">
            <v>5000</v>
          </cell>
        </row>
        <row r="66">
          <cell r="B66" t="str">
            <v>1º Repres. Contratada</v>
          </cell>
          <cell r="C66">
            <v>16947.98</v>
          </cell>
          <cell r="D66">
            <v>9612.6</v>
          </cell>
          <cell r="E66">
            <v>4760</v>
          </cell>
          <cell r="F66">
            <v>10000</v>
          </cell>
          <cell r="G66">
            <v>10000</v>
          </cell>
        </row>
        <row r="67">
          <cell r="B67" t="str">
            <v xml:space="preserve">Inspetor de qualidade </v>
          </cell>
          <cell r="C67">
            <v>4292</v>
          </cell>
          <cell r="D67">
            <v>2434.35</v>
          </cell>
          <cell r="E67">
            <v>1498</v>
          </cell>
          <cell r="F67">
            <v>1498</v>
          </cell>
          <cell r="G67">
            <v>1498</v>
          </cell>
        </row>
        <row r="68">
          <cell r="B68" t="str">
            <v>Laboratorista</v>
          </cell>
          <cell r="C68">
            <v>1187.92</v>
          </cell>
          <cell r="D68">
            <v>673.77</v>
          </cell>
          <cell r="E68">
            <v>749</v>
          </cell>
          <cell r="F68">
            <v>749</v>
          </cell>
          <cell r="G68">
            <v>749</v>
          </cell>
        </row>
        <row r="69">
          <cell r="B69" t="str">
            <v>Médico do Trabalho</v>
          </cell>
          <cell r="C69">
            <v>5252.91</v>
          </cell>
          <cell r="D69">
            <v>2979.36</v>
          </cell>
          <cell r="E69">
            <v>2312</v>
          </cell>
          <cell r="F69">
            <v>2000</v>
          </cell>
          <cell r="G69">
            <v>2312</v>
          </cell>
        </row>
        <row r="70">
          <cell r="B70" t="str">
            <v>Motorista</v>
          </cell>
          <cell r="C70">
            <v>3.67</v>
          </cell>
          <cell r="D70">
            <v>2.08</v>
          </cell>
          <cell r="E70">
            <v>1.56</v>
          </cell>
          <cell r="F70">
            <v>1.5576363636363637</v>
          </cell>
          <cell r="G70">
            <v>1.9</v>
          </cell>
        </row>
        <row r="71">
          <cell r="B71" t="str">
            <v>Pedreiro</v>
          </cell>
          <cell r="C71">
            <v>3.2</v>
          </cell>
          <cell r="D71">
            <v>1.81</v>
          </cell>
          <cell r="E71">
            <v>1.56</v>
          </cell>
          <cell r="F71">
            <v>1.56</v>
          </cell>
          <cell r="G71">
            <v>1.9</v>
          </cell>
        </row>
        <row r="72">
          <cell r="B72" t="str">
            <v>Pintor de Placas</v>
          </cell>
          <cell r="C72">
            <v>1.9</v>
          </cell>
          <cell r="D72">
            <v>1.08</v>
          </cell>
          <cell r="E72">
            <v>1.81</v>
          </cell>
          <cell r="F72">
            <v>1.81</v>
          </cell>
          <cell r="G72">
            <v>1.9</v>
          </cell>
        </row>
        <row r="73">
          <cell r="B73" t="str">
            <v>Porteiro</v>
          </cell>
          <cell r="C73">
            <v>1.89</v>
          </cell>
          <cell r="D73">
            <v>1.07</v>
          </cell>
          <cell r="E73">
            <v>1.01</v>
          </cell>
          <cell r="F73">
            <v>1.01</v>
          </cell>
          <cell r="G73">
            <v>0.94</v>
          </cell>
        </row>
        <row r="74">
          <cell r="B74" t="str">
            <v>Recepcionista</v>
          </cell>
          <cell r="C74">
            <v>497</v>
          </cell>
          <cell r="D74">
            <v>281.89</v>
          </cell>
          <cell r="E74">
            <v>398</v>
          </cell>
          <cell r="F74">
            <v>398</v>
          </cell>
          <cell r="G74">
            <v>398</v>
          </cell>
        </row>
        <row r="75">
          <cell r="B75" t="str">
            <v>Secretária</v>
          </cell>
          <cell r="C75">
            <v>1077.73</v>
          </cell>
          <cell r="D75">
            <v>611.27</v>
          </cell>
          <cell r="E75">
            <v>961</v>
          </cell>
          <cell r="F75">
            <v>961</v>
          </cell>
          <cell r="G75">
            <v>961</v>
          </cell>
        </row>
        <row r="76">
          <cell r="B76" t="str">
            <v>Téc. Seg. do Trabalho</v>
          </cell>
          <cell r="C76">
            <v>1518.46</v>
          </cell>
          <cell r="D76">
            <v>861.24</v>
          </cell>
          <cell r="E76">
            <v>961</v>
          </cell>
          <cell r="F76">
            <v>961</v>
          </cell>
          <cell r="G76">
            <v>961</v>
          </cell>
        </row>
        <row r="77">
          <cell r="B77" t="str">
            <v>Técnico  meio ambiente</v>
          </cell>
          <cell r="C77">
            <v>2389.5</v>
          </cell>
          <cell r="D77">
            <v>1355.28</v>
          </cell>
          <cell r="E77">
            <v>1498</v>
          </cell>
          <cell r="F77">
            <v>1498</v>
          </cell>
          <cell r="G77">
            <v>1498</v>
          </cell>
        </row>
        <row r="78">
          <cell r="B78" t="str">
            <v>Técnico de Enfermagem</v>
          </cell>
          <cell r="C78">
            <v>4.66</v>
          </cell>
          <cell r="D78">
            <v>2.64</v>
          </cell>
          <cell r="E78">
            <v>4.3681818181818182</v>
          </cell>
          <cell r="F78">
            <v>1.5576363636363637</v>
          </cell>
          <cell r="G78">
            <v>4.37</v>
          </cell>
        </row>
        <row r="79">
          <cell r="B79" t="str">
            <v>Auxiliar Enfermagem</v>
          </cell>
          <cell r="F79">
            <v>1.0441363636363636</v>
          </cell>
          <cell r="G79">
            <v>1.68</v>
          </cell>
        </row>
        <row r="80">
          <cell r="B80" t="str">
            <v>Topógrafo II</v>
          </cell>
          <cell r="C80">
            <v>10.69</v>
          </cell>
          <cell r="D80">
            <v>6.06</v>
          </cell>
          <cell r="E80">
            <v>6.8090909090909095</v>
          </cell>
          <cell r="F80">
            <v>6.8090909090909095</v>
          </cell>
          <cell r="G80">
            <v>6.81</v>
          </cell>
        </row>
      </sheetData>
      <sheetData sheetId="17"/>
      <sheetData sheetId="18"/>
      <sheetData sheetId="19"/>
      <sheetData sheetId="20"/>
      <sheetData sheetId="21"/>
      <sheetData sheetId="22"/>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TA"/>
      <sheetName val="COMPOSIÇÕES - FNDE"/>
      <sheetName val="COMPOSIÇÕES - SINAPI"/>
      <sheetName val="BDI"/>
      <sheetName val="CRONOGRAMA"/>
    </sheetNames>
    <sheetDataSet>
      <sheetData sheetId="0">
        <row r="20">
          <cell r="D20" t="str">
            <v>ADMINISTRAÇÃO LOCAL</v>
          </cell>
        </row>
        <row r="22">
          <cell r="D22" t="str">
            <v>SERVIÇOS PRELIMINARES</v>
          </cell>
        </row>
        <row r="32">
          <cell r="D32" t="str">
            <v>MOVIMENTO DE TERRA PARA FUNDAÇÕES</v>
          </cell>
        </row>
        <row r="50">
          <cell r="D50" t="str">
            <v>FUNDAÇÕES</v>
          </cell>
        </row>
        <row r="115">
          <cell r="D115" t="str">
            <v>SUPERESTRUTURA</v>
          </cell>
        </row>
      </sheetData>
      <sheetData sheetId="1"/>
      <sheetData sheetId="2"/>
      <sheetData sheetId="3"/>
      <sheetData sheetId="4"/>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2.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737"/>
  <sheetViews>
    <sheetView tabSelected="1" view="pageBreakPreview" topLeftCell="A61" zoomScale="40" zoomScaleNormal="100" zoomScaleSheetLayoutView="40" workbookViewId="0">
      <selection activeCell="D68" sqref="D68"/>
    </sheetView>
  </sheetViews>
  <sheetFormatPr defaultRowHeight="12.75" x14ac:dyDescent="0.2"/>
  <cols>
    <col min="1" max="1" width="16" style="9" customWidth="1"/>
    <col min="2" max="3" width="20.6640625" style="9" customWidth="1"/>
    <col min="4" max="4" width="120" style="9" customWidth="1"/>
    <col min="5" max="6" width="19" style="117" customWidth="1"/>
    <col min="7" max="7" width="27.33203125" style="78" customWidth="1"/>
    <col min="8" max="8" width="29.1640625" style="114" customWidth="1"/>
    <col min="9" max="9" width="28" style="79" customWidth="1"/>
    <col min="10" max="10" width="9.33203125" style="9"/>
    <col min="11" max="11" width="24.33203125" style="114" customWidth="1"/>
    <col min="12" max="12" width="17.83203125" style="83" customWidth="1"/>
    <col min="13" max="16384" width="9.33203125" style="9"/>
  </cols>
  <sheetData>
    <row r="1" spans="1:11" ht="20.25" x14ac:dyDescent="0.3">
      <c r="A1" s="342" t="s">
        <v>69</v>
      </c>
      <c r="B1" s="343"/>
      <c r="C1" s="343"/>
      <c r="D1" s="343"/>
      <c r="E1" s="343"/>
      <c r="F1" s="343"/>
      <c r="G1" s="343"/>
      <c r="H1" s="343"/>
      <c r="I1" s="344"/>
    </row>
    <row r="2" spans="1:11" ht="14.25" x14ac:dyDescent="0.2">
      <c r="A2" s="345" t="s">
        <v>70</v>
      </c>
      <c r="B2" s="346"/>
      <c r="C2" s="346"/>
      <c r="D2" s="346"/>
      <c r="E2" s="346"/>
      <c r="F2" s="346"/>
      <c r="G2" s="346"/>
      <c r="H2" s="346"/>
      <c r="I2" s="347"/>
    </row>
    <row r="3" spans="1:11" ht="14.25" x14ac:dyDescent="0.2">
      <c r="A3" s="345" t="s">
        <v>71</v>
      </c>
      <c r="B3" s="346"/>
      <c r="C3" s="346"/>
      <c r="D3" s="346"/>
      <c r="E3" s="346"/>
      <c r="F3" s="346"/>
      <c r="G3" s="346"/>
      <c r="H3" s="346"/>
      <c r="I3" s="347"/>
    </row>
    <row r="4" spans="1:11" ht="14.25" x14ac:dyDescent="0.2">
      <c r="A4" s="345" t="s">
        <v>72</v>
      </c>
      <c r="B4" s="346"/>
      <c r="C4" s="346"/>
      <c r="D4" s="346"/>
      <c r="E4" s="346"/>
      <c r="F4" s="346"/>
      <c r="G4" s="346"/>
      <c r="H4" s="346"/>
      <c r="I4" s="347"/>
    </row>
    <row r="5" spans="1:11" ht="14.25" x14ac:dyDescent="0.2">
      <c r="A5" s="345" t="s">
        <v>73</v>
      </c>
      <c r="B5" s="346"/>
      <c r="C5" s="346"/>
      <c r="D5" s="346"/>
      <c r="E5" s="346"/>
      <c r="F5" s="346"/>
      <c r="G5" s="346"/>
      <c r="H5" s="346"/>
      <c r="I5" s="347"/>
    </row>
    <row r="6" spans="1:11" ht="14.25" x14ac:dyDescent="0.2">
      <c r="A6" s="329"/>
      <c r="B6" s="330"/>
      <c r="C6" s="330"/>
      <c r="D6" s="330"/>
      <c r="E6" s="330"/>
      <c r="F6" s="330"/>
      <c r="G6" s="330"/>
      <c r="H6" s="330"/>
      <c r="I6" s="331"/>
    </row>
    <row r="7" spans="1:11" ht="14.25" x14ac:dyDescent="0.2">
      <c r="A7" s="332"/>
      <c r="B7" s="333"/>
      <c r="C7" s="333"/>
      <c r="D7" s="333"/>
      <c r="E7" s="333"/>
      <c r="F7" s="333"/>
      <c r="G7" s="333"/>
      <c r="H7" s="333"/>
      <c r="I7" s="334"/>
    </row>
    <row r="8" spans="1:11" ht="14.25" x14ac:dyDescent="0.2">
      <c r="A8" s="1"/>
      <c r="B8" s="2"/>
      <c r="C8" s="2"/>
      <c r="D8" s="2"/>
      <c r="E8" s="3"/>
      <c r="F8" s="3"/>
      <c r="G8" s="76"/>
      <c r="H8" s="109"/>
      <c r="I8" s="75"/>
    </row>
    <row r="9" spans="1:11" ht="32.25" customHeight="1" x14ac:dyDescent="0.2">
      <c r="A9" s="335" t="s">
        <v>119</v>
      </c>
      <c r="B9" s="336"/>
      <c r="C9" s="336"/>
      <c r="D9" s="336"/>
      <c r="E9" s="336"/>
      <c r="F9" s="336"/>
      <c r="G9" s="336"/>
      <c r="H9" s="336"/>
      <c r="I9" s="337"/>
    </row>
    <row r="10" spans="1:11" ht="14.25" x14ac:dyDescent="0.2">
      <c r="A10" s="338" t="s">
        <v>118</v>
      </c>
      <c r="B10" s="336"/>
      <c r="C10" s="336"/>
      <c r="D10" s="336"/>
      <c r="E10" s="336"/>
      <c r="F10" s="336"/>
      <c r="G10" s="336"/>
      <c r="H10" s="336"/>
      <c r="I10" s="337"/>
    </row>
    <row r="11" spans="1:11" ht="15.75" x14ac:dyDescent="0.2">
      <c r="A11" s="1" t="s">
        <v>120</v>
      </c>
      <c r="B11" s="2"/>
      <c r="C11" s="339"/>
      <c r="D11" s="339"/>
      <c r="E11" s="3"/>
      <c r="F11" s="3"/>
      <c r="G11" s="76"/>
      <c r="H11" s="340"/>
      <c r="I11" s="341"/>
    </row>
    <row r="12" spans="1:11" ht="15.75" x14ac:dyDescent="0.2">
      <c r="A12" s="324" t="s">
        <v>1424</v>
      </c>
      <c r="B12" s="326"/>
      <c r="C12" s="326"/>
      <c r="D12" s="326"/>
      <c r="E12" s="326"/>
      <c r="F12" s="326"/>
      <c r="G12" s="326"/>
      <c r="H12" s="327"/>
      <c r="I12" s="328"/>
    </row>
    <row r="13" spans="1:11" ht="15.75" x14ac:dyDescent="0.2">
      <c r="A13" s="324" t="s">
        <v>3948</v>
      </c>
      <c r="B13" s="325"/>
      <c r="C13" s="325"/>
      <c r="D13" s="325"/>
      <c r="E13" s="99"/>
      <c r="F13" s="99"/>
      <c r="G13" s="99"/>
      <c r="H13" s="209"/>
      <c r="I13" s="210"/>
      <c r="K13" s="219"/>
    </row>
    <row r="14" spans="1:11" ht="14.25" x14ac:dyDescent="0.2">
      <c r="A14" s="81"/>
      <c r="B14" s="3"/>
      <c r="C14" s="4"/>
      <c r="D14" s="5"/>
      <c r="E14" s="3"/>
      <c r="F14" s="3"/>
      <c r="G14" s="76"/>
      <c r="H14" s="349"/>
      <c r="I14" s="350"/>
    </row>
    <row r="15" spans="1:11" ht="14.25" x14ac:dyDescent="0.2">
      <c r="A15" s="351" t="s">
        <v>125</v>
      </c>
      <c r="B15" s="352"/>
      <c r="C15" s="352"/>
      <c r="D15" s="352"/>
      <c r="E15" s="352"/>
      <c r="F15" s="352"/>
      <c r="G15" s="352"/>
      <c r="H15" s="352"/>
      <c r="I15" s="353"/>
    </row>
    <row r="16" spans="1:11" ht="14.25" x14ac:dyDescent="0.2">
      <c r="A16" s="351" t="s">
        <v>124</v>
      </c>
      <c r="B16" s="352"/>
      <c r="C16" s="352"/>
      <c r="D16" s="352"/>
      <c r="E16" s="3"/>
      <c r="F16" s="3"/>
      <c r="G16" s="76"/>
      <c r="H16" s="109"/>
      <c r="I16" s="75"/>
    </row>
    <row r="17" spans="1:12" ht="15" thickBot="1" x14ac:dyDescent="0.25">
      <c r="A17" s="7"/>
      <c r="B17" s="8"/>
      <c r="C17" s="8"/>
      <c r="D17" s="8"/>
      <c r="E17" s="116"/>
      <c r="F17" s="116"/>
      <c r="G17" s="80"/>
      <c r="H17" s="110"/>
      <c r="I17" s="77"/>
    </row>
    <row r="18" spans="1:12" x14ac:dyDescent="0.2">
      <c r="A18" s="355" t="s">
        <v>74</v>
      </c>
      <c r="B18" s="356"/>
      <c r="C18" s="356"/>
      <c r="D18" s="356"/>
      <c r="E18" s="356"/>
      <c r="F18" s="356"/>
      <c r="G18" s="356"/>
      <c r="H18" s="356"/>
      <c r="I18" s="357"/>
    </row>
    <row r="19" spans="1:12" x14ac:dyDescent="0.2">
      <c r="A19" s="355"/>
      <c r="B19" s="356"/>
      <c r="C19" s="356"/>
      <c r="D19" s="356"/>
      <c r="E19" s="356"/>
      <c r="F19" s="356"/>
      <c r="G19" s="356"/>
      <c r="H19" s="356"/>
      <c r="I19" s="357"/>
    </row>
    <row r="20" spans="1:12" s="82" customFormat="1" ht="28.5" customHeight="1" x14ac:dyDescent="0.2">
      <c r="A20" s="87" t="s">
        <v>398</v>
      </c>
      <c r="B20" s="87" t="s">
        <v>399</v>
      </c>
      <c r="C20" s="87" t="s">
        <v>400</v>
      </c>
      <c r="D20" s="87" t="s">
        <v>401</v>
      </c>
      <c r="E20" s="87" t="s">
        <v>406</v>
      </c>
      <c r="F20" s="87" t="s">
        <v>402</v>
      </c>
      <c r="G20" s="87" t="s">
        <v>403</v>
      </c>
      <c r="H20" s="111" t="s">
        <v>404</v>
      </c>
      <c r="I20" s="87" t="s">
        <v>405</v>
      </c>
      <c r="K20" s="220"/>
      <c r="L20" s="212"/>
    </row>
    <row r="21" spans="1:12" s="10" customFormat="1" ht="14.25" x14ac:dyDescent="0.2">
      <c r="A21" s="101" t="s">
        <v>128</v>
      </c>
      <c r="B21" s="102"/>
      <c r="C21" s="102"/>
      <c r="D21" s="103" t="s">
        <v>407</v>
      </c>
      <c r="E21" s="102"/>
      <c r="F21" s="102"/>
      <c r="G21" s="108"/>
      <c r="H21" s="112"/>
      <c r="I21" s="104">
        <v>751651.12</v>
      </c>
      <c r="K21" s="217"/>
      <c r="L21" s="213"/>
    </row>
    <row r="22" spans="1:12" ht="21.75" customHeight="1" x14ac:dyDescent="0.2">
      <c r="A22" s="88" t="s">
        <v>0</v>
      </c>
      <c r="B22" s="89" t="s">
        <v>408</v>
      </c>
      <c r="C22" s="89" t="s">
        <v>409</v>
      </c>
      <c r="D22" s="90" t="s">
        <v>407</v>
      </c>
      <c r="E22" s="89" t="s">
        <v>1</v>
      </c>
      <c r="F22" s="89" t="s">
        <v>410</v>
      </c>
      <c r="G22" s="113">
        <v>613743.05000000005</v>
      </c>
      <c r="H22" s="113">
        <v>751651.12</v>
      </c>
      <c r="I22" s="92">
        <f>H22*F22</f>
        <v>751651.12</v>
      </c>
    </row>
    <row r="23" spans="1:12" s="10" customFormat="1" ht="14.25" x14ac:dyDescent="0.2">
      <c r="A23" s="101" t="s">
        <v>129</v>
      </c>
      <c r="B23" s="102"/>
      <c r="C23" s="102"/>
      <c r="D23" s="103" t="s">
        <v>411</v>
      </c>
      <c r="E23" s="102"/>
      <c r="F23" s="102"/>
      <c r="G23" s="108"/>
      <c r="H23" s="112"/>
      <c r="I23" s="115">
        <v>243528.53</v>
      </c>
      <c r="K23" s="217"/>
      <c r="L23" s="213"/>
    </row>
    <row r="24" spans="1:12" ht="30" customHeight="1" x14ac:dyDescent="0.2">
      <c r="A24" s="88" t="s">
        <v>2</v>
      </c>
      <c r="B24" s="93">
        <v>103689</v>
      </c>
      <c r="C24" s="89" t="s">
        <v>68</v>
      </c>
      <c r="D24" s="94" t="s">
        <v>1427</v>
      </c>
      <c r="E24" s="89" t="s">
        <v>3</v>
      </c>
      <c r="F24" s="89" t="s">
        <v>413</v>
      </c>
      <c r="G24" s="91">
        <v>459.65</v>
      </c>
      <c r="H24" s="113">
        <v>562.92999999999995</v>
      </c>
      <c r="I24" s="92">
        <f>H24*F24</f>
        <v>3647.7864</v>
      </c>
    </row>
    <row r="25" spans="1:12" ht="26.85" customHeight="1" x14ac:dyDescent="0.2">
      <c r="A25" s="88" t="s">
        <v>4</v>
      </c>
      <c r="B25" s="95">
        <v>98459</v>
      </c>
      <c r="C25" s="96" t="s">
        <v>68</v>
      </c>
      <c r="D25" s="94" t="s">
        <v>1428</v>
      </c>
      <c r="E25" s="89" t="s">
        <v>3</v>
      </c>
      <c r="F25" s="89" t="s">
        <v>415</v>
      </c>
      <c r="G25" s="147">
        <v>89.91</v>
      </c>
      <c r="H25" s="113">
        <v>110.11</v>
      </c>
      <c r="I25" s="92">
        <f t="shared" ref="I25:I32" si="0">H25*F25</f>
        <v>79939.86</v>
      </c>
    </row>
    <row r="26" spans="1:12" ht="41.25" customHeight="1" x14ac:dyDescent="0.2">
      <c r="A26" s="88" t="s">
        <v>5</v>
      </c>
      <c r="B26" s="93">
        <v>101509</v>
      </c>
      <c r="C26" s="89" t="s">
        <v>68</v>
      </c>
      <c r="D26" s="94" t="s">
        <v>1429</v>
      </c>
      <c r="E26" s="89" t="s">
        <v>1</v>
      </c>
      <c r="F26" s="89" t="s">
        <v>410</v>
      </c>
      <c r="G26" s="91">
        <v>1879.98</v>
      </c>
      <c r="H26" s="113">
        <v>2302.41</v>
      </c>
      <c r="I26" s="92">
        <f t="shared" si="0"/>
        <v>2302.41</v>
      </c>
    </row>
    <row r="27" spans="1:12" ht="23.1" customHeight="1" x14ac:dyDescent="0.2">
      <c r="A27" s="88" t="s">
        <v>6</v>
      </c>
      <c r="B27" s="96" t="s">
        <v>417</v>
      </c>
      <c r="C27" s="96" t="s">
        <v>409</v>
      </c>
      <c r="D27" s="94" t="s">
        <v>418</v>
      </c>
      <c r="E27" s="89" t="s">
        <v>1</v>
      </c>
      <c r="F27" s="89" t="s">
        <v>410</v>
      </c>
      <c r="G27" s="91">
        <v>2953.15</v>
      </c>
      <c r="H27" s="113">
        <v>3616.72</v>
      </c>
      <c r="I27" s="92">
        <f t="shared" si="0"/>
        <v>3616.72</v>
      </c>
    </row>
    <row r="28" spans="1:12" ht="36.75" customHeight="1" x14ac:dyDescent="0.2">
      <c r="A28" s="88" t="s">
        <v>7</v>
      </c>
      <c r="B28" s="95">
        <v>99059</v>
      </c>
      <c r="C28" s="96" t="s">
        <v>68</v>
      </c>
      <c r="D28" s="94" t="s">
        <v>1430</v>
      </c>
      <c r="E28" s="89" t="s">
        <v>8</v>
      </c>
      <c r="F28" s="89" t="s">
        <v>419</v>
      </c>
      <c r="G28" s="91">
        <v>57.17</v>
      </c>
      <c r="H28" s="113">
        <v>70.02</v>
      </c>
      <c r="I28" s="92">
        <f t="shared" si="0"/>
        <v>63821.829599999997</v>
      </c>
    </row>
    <row r="29" spans="1:12" ht="40.35" customHeight="1" x14ac:dyDescent="0.2">
      <c r="A29" s="88" t="s">
        <v>9</v>
      </c>
      <c r="B29" s="95">
        <v>98525</v>
      </c>
      <c r="C29" s="96" t="s">
        <v>68</v>
      </c>
      <c r="D29" s="94" t="s">
        <v>1431</v>
      </c>
      <c r="E29" s="89" t="s">
        <v>3</v>
      </c>
      <c r="F29" s="89" t="s">
        <v>420</v>
      </c>
      <c r="G29" s="91">
        <v>0.6</v>
      </c>
      <c r="H29" s="113">
        <v>0.73</v>
      </c>
      <c r="I29" s="92">
        <f t="shared" si="0"/>
        <v>4964</v>
      </c>
    </row>
    <row r="30" spans="1:12" ht="42.75" customHeight="1" x14ac:dyDescent="0.2">
      <c r="A30" s="88" t="s">
        <v>10</v>
      </c>
      <c r="B30" s="89" t="s">
        <v>421</v>
      </c>
      <c r="C30" s="89" t="s">
        <v>409</v>
      </c>
      <c r="D30" s="94" t="s">
        <v>422</v>
      </c>
      <c r="E30" s="89" t="s">
        <v>423</v>
      </c>
      <c r="F30" s="89" t="s">
        <v>424</v>
      </c>
      <c r="G30" s="91">
        <v>640.62</v>
      </c>
      <c r="H30" s="113">
        <v>784.57</v>
      </c>
      <c r="I30" s="92">
        <f t="shared" si="0"/>
        <v>21967.960000000003</v>
      </c>
    </row>
    <row r="31" spans="1:12" ht="42.75" customHeight="1" x14ac:dyDescent="0.2">
      <c r="A31" s="88" t="s">
        <v>11</v>
      </c>
      <c r="B31" s="89" t="s">
        <v>425</v>
      </c>
      <c r="C31" s="89" t="s">
        <v>409</v>
      </c>
      <c r="D31" s="94" t="s">
        <v>426</v>
      </c>
      <c r="E31" s="89" t="s">
        <v>423</v>
      </c>
      <c r="F31" s="89" t="s">
        <v>424</v>
      </c>
      <c r="G31" s="91">
        <v>820</v>
      </c>
      <c r="H31" s="113">
        <v>1004.25</v>
      </c>
      <c r="I31" s="92">
        <f t="shared" si="0"/>
        <v>28119</v>
      </c>
    </row>
    <row r="32" spans="1:12" ht="42.2" customHeight="1" x14ac:dyDescent="0.2">
      <c r="A32" s="88" t="s">
        <v>12</v>
      </c>
      <c r="B32" s="89" t="s">
        <v>427</v>
      </c>
      <c r="C32" s="89" t="s">
        <v>409</v>
      </c>
      <c r="D32" s="94" t="s">
        <v>428</v>
      </c>
      <c r="E32" s="89" t="s">
        <v>423</v>
      </c>
      <c r="F32" s="89" t="s">
        <v>424</v>
      </c>
      <c r="G32" s="91">
        <v>1025</v>
      </c>
      <c r="H32" s="113">
        <v>1255.32</v>
      </c>
      <c r="I32" s="92">
        <f t="shared" si="0"/>
        <v>35148.959999999999</v>
      </c>
    </row>
    <row r="33" spans="1:12" s="10" customFormat="1" ht="14.25" x14ac:dyDescent="0.2">
      <c r="A33" s="101" t="s">
        <v>130</v>
      </c>
      <c r="B33" s="102"/>
      <c r="C33" s="102"/>
      <c r="D33" s="103" t="s">
        <v>429</v>
      </c>
      <c r="E33" s="102"/>
      <c r="F33" s="102"/>
      <c r="G33" s="108"/>
      <c r="H33" s="112"/>
      <c r="I33" s="115">
        <v>88974.27</v>
      </c>
      <c r="K33" s="217"/>
      <c r="L33" s="213"/>
    </row>
    <row r="34" spans="1:12" s="310" customFormat="1" ht="14.25" x14ac:dyDescent="0.2">
      <c r="A34" s="304" t="s">
        <v>13</v>
      </c>
      <c r="B34" s="305"/>
      <c r="C34" s="305"/>
      <c r="D34" s="306" t="s">
        <v>4003</v>
      </c>
      <c r="E34" s="305"/>
      <c r="F34" s="305"/>
      <c r="G34" s="307"/>
      <c r="H34" s="308"/>
      <c r="I34" s="309">
        <f>SUM(I35:I39)</f>
        <v>76063.609899999996</v>
      </c>
      <c r="K34" s="311"/>
      <c r="L34" s="312"/>
    </row>
    <row r="35" spans="1:12" ht="39.6" customHeight="1" x14ac:dyDescent="0.2">
      <c r="A35" s="88" t="s">
        <v>4080</v>
      </c>
      <c r="B35" s="93">
        <v>96521</v>
      </c>
      <c r="C35" s="89" t="s">
        <v>68</v>
      </c>
      <c r="D35" s="94" t="s">
        <v>1432</v>
      </c>
      <c r="E35" s="89" t="s">
        <v>14</v>
      </c>
      <c r="F35" s="89" t="s">
        <v>431</v>
      </c>
      <c r="G35" s="113">
        <v>37.700000000000003</v>
      </c>
      <c r="H35" s="113">
        <v>46.17</v>
      </c>
      <c r="I35" s="92">
        <f>H35*F35</f>
        <v>15146.530200000001</v>
      </c>
    </row>
    <row r="36" spans="1:12" ht="47.25" customHeight="1" x14ac:dyDescent="0.2">
      <c r="A36" s="88" t="s">
        <v>4081</v>
      </c>
      <c r="B36" s="95">
        <v>94318</v>
      </c>
      <c r="C36" s="96" t="s">
        <v>68</v>
      </c>
      <c r="D36" s="94" t="s">
        <v>1433</v>
      </c>
      <c r="E36" s="89" t="s">
        <v>14</v>
      </c>
      <c r="F36" s="89" t="s">
        <v>432</v>
      </c>
      <c r="G36" s="113">
        <v>62.91</v>
      </c>
      <c r="H36" s="113">
        <v>77.05</v>
      </c>
      <c r="I36" s="92">
        <f t="shared" ref="I36:I109" si="1">H36*F36</f>
        <v>23015.605499999998</v>
      </c>
    </row>
    <row r="37" spans="1:12" ht="39" customHeight="1" x14ac:dyDescent="0.2">
      <c r="A37" s="88" t="s">
        <v>4082</v>
      </c>
      <c r="B37" s="95">
        <v>96525</v>
      </c>
      <c r="C37" s="96" t="s">
        <v>68</v>
      </c>
      <c r="D37" s="94" t="s">
        <v>1434</v>
      </c>
      <c r="E37" s="89" t="s">
        <v>14</v>
      </c>
      <c r="F37" s="89" t="s">
        <v>434</v>
      </c>
      <c r="G37" s="113">
        <v>50.7</v>
      </c>
      <c r="H37" s="113">
        <v>62.09</v>
      </c>
      <c r="I37" s="92">
        <f t="shared" si="1"/>
        <v>26893.041700000002</v>
      </c>
    </row>
    <row r="38" spans="1:12" ht="39" customHeight="1" x14ac:dyDescent="0.2">
      <c r="A38" s="88" t="s">
        <v>4083</v>
      </c>
      <c r="B38" s="93">
        <v>101617</v>
      </c>
      <c r="C38" s="89" t="s">
        <v>68</v>
      </c>
      <c r="D38" s="94" t="s">
        <v>1435</v>
      </c>
      <c r="E38" s="89" t="s">
        <v>3</v>
      </c>
      <c r="F38" s="89" t="s">
        <v>436</v>
      </c>
      <c r="G38" s="113">
        <v>2.65</v>
      </c>
      <c r="H38" s="113">
        <v>3.25</v>
      </c>
      <c r="I38" s="92">
        <f t="shared" si="1"/>
        <v>1405.8525</v>
      </c>
    </row>
    <row r="39" spans="1:12" ht="42" customHeight="1" x14ac:dyDescent="0.2">
      <c r="A39" s="88" t="s">
        <v>4084</v>
      </c>
      <c r="B39" s="95">
        <v>93381</v>
      </c>
      <c r="C39" s="96" t="s">
        <v>68</v>
      </c>
      <c r="D39" s="94" t="s">
        <v>1436</v>
      </c>
      <c r="E39" s="89" t="s">
        <v>14</v>
      </c>
      <c r="F39" s="89" t="s">
        <v>438</v>
      </c>
      <c r="G39" s="113">
        <v>11.04</v>
      </c>
      <c r="H39" s="113">
        <v>13.52</v>
      </c>
      <c r="I39" s="92">
        <f t="shared" si="1"/>
        <v>9602.58</v>
      </c>
    </row>
    <row r="40" spans="1:12" s="310" customFormat="1" ht="14.25" x14ac:dyDescent="0.2">
      <c r="A40" s="304" t="s">
        <v>15</v>
      </c>
      <c r="B40" s="305"/>
      <c r="C40" s="305"/>
      <c r="D40" s="306" t="s">
        <v>4004</v>
      </c>
      <c r="E40" s="305"/>
      <c r="F40" s="305"/>
      <c r="G40" s="307"/>
      <c r="H40" s="308"/>
      <c r="I40" s="309">
        <f>SUM(I41:I44)</f>
        <v>1325.3471999999999</v>
      </c>
      <c r="K40" s="311"/>
      <c r="L40" s="312"/>
    </row>
    <row r="41" spans="1:12" ht="39" customHeight="1" x14ac:dyDescent="0.2">
      <c r="A41" s="88" t="s">
        <v>4085</v>
      </c>
      <c r="B41" s="95">
        <v>96521</v>
      </c>
      <c r="C41" s="96" t="s">
        <v>68</v>
      </c>
      <c r="D41" s="94" t="s">
        <v>1432</v>
      </c>
      <c r="E41" s="89" t="s">
        <v>14</v>
      </c>
      <c r="F41" s="89" t="s">
        <v>439</v>
      </c>
      <c r="G41" s="113">
        <v>37.700000000000003</v>
      </c>
      <c r="H41" s="113">
        <v>46.17</v>
      </c>
      <c r="I41" s="92">
        <f t="shared" si="1"/>
        <v>402.14070000000004</v>
      </c>
    </row>
    <row r="42" spans="1:12" ht="42.75" customHeight="1" x14ac:dyDescent="0.2">
      <c r="A42" s="88" t="s">
        <v>4086</v>
      </c>
      <c r="B42" s="93">
        <v>96525</v>
      </c>
      <c r="C42" s="89" t="s">
        <v>68</v>
      </c>
      <c r="D42" s="94" t="s">
        <v>1434</v>
      </c>
      <c r="E42" s="89" t="s">
        <v>14</v>
      </c>
      <c r="F42" s="89" t="s">
        <v>440</v>
      </c>
      <c r="G42" s="113">
        <v>50.7</v>
      </c>
      <c r="H42" s="113">
        <v>62.09</v>
      </c>
      <c r="I42" s="92">
        <f t="shared" si="1"/>
        <v>712.17230000000006</v>
      </c>
    </row>
    <row r="43" spans="1:12" ht="39" customHeight="1" x14ac:dyDescent="0.2">
      <c r="A43" s="88" t="s">
        <v>4087</v>
      </c>
      <c r="B43" s="93">
        <v>101617</v>
      </c>
      <c r="C43" s="89" t="s">
        <v>68</v>
      </c>
      <c r="D43" s="94" t="s">
        <v>1435</v>
      </c>
      <c r="E43" s="89" t="s">
        <v>3</v>
      </c>
      <c r="F43" s="89" t="s">
        <v>441</v>
      </c>
      <c r="G43" s="113">
        <v>2.65</v>
      </c>
      <c r="H43" s="113">
        <v>3.25</v>
      </c>
      <c r="I43" s="92">
        <f t="shared" si="1"/>
        <v>66.234999999999999</v>
      </c>
    </row>
    <row r="44" spans="1:12" ht="45" customHeight="1" x14ac:dyDescent="0.2">
      <c r="A44" s="88" t="s">
        <v>4088</v>
      </c>
      <c r="B44" s="95">
        <v>93381</v>
      </c>
      <c r="C44" s="96" t="s">
        <v>68</v>
      </c>
      <c r="D44" s="94" t="s">
        <v>1436</v>
      </c>
      <c r="E44" s="89" t="s">
        <v>14</v>
      </c>
      <c r="F44" s="89" t="s">
        <v>442</v>
      </c>
      <c r="G44" s="113">
        <v>11.04</v>
      </c>
      <c r="H44" s="113">
        <v>13.52</v>
      </c>
      <c r="I44" s="92">
        <f t="shared" si="1"/>
        <v>144.79920000000001</v>
      </c>
    </row>
    <row r="45" spans="1:12" s="310" customFormat="1" ht="14.25" x14ac:dyDescent="0.2">
      <c r="A45" s="304" t="s">
        <v>16</v>
      </c>
      <c r="B45" s="305"/>
      <c r="C45" s="305"/>
      <c r="D45" s="306" t="s">
        <v>4005</v>
      </c>
      <c r="E45" s="305"/>
      <c r="F45" s="305"/>
      <c r="G45" s="307"/>
      <c r="H45" s="308"/>
      <c r="I45" s="309">
        <f>SUM(I46:I48)</f>
        <v>4396.2488999999996</v>
      </c>
      <c r="K45" s="311"/>
      <c r="L45" s="312"/>
    </row>
    <row r="46" spans="1:12" ht="36.75" customHeight="1" x14ac:dyDescent="0.2">
      <c r="A46" s="88" t="s">
        <v>4089</v>
      </c>
      <c r="B46" s="95">
        <v>96521</v>
      </c>
      <c r="C46" s="96" t="s">
        <v>68</v>
      </c>
      <c r="D46" s="94" t="s">
        <v>1432</v>
      </c>
      <c r="E46" s="89" t="s">
        <v>14</v>
      </c>
      <c r="F46" s="89" t="s">
        <v>443</v>
      </c>
      <c r="G46" s="113">
        <v>37.700000000000003</v>
      </c>
      <c r="H46" s="113">
        <v>46.17</v>
      </c>
      <c r="I46" s="92">
        <f t="shared" si="1"/>
        <v>3676.0554000000002</v>
      </c>
    </row>
    <row r="47" spans="1:12" ht="34.35" customHeight="1" x14ac:dyDescent="0.2">
      <c r="A47" s="88" t="s">
        <v>4090</v>
      </c>
      <c r="B47" s="95">
        <v>101617</v>
      </c>
      <c r="C47" s="96" t="s">
        <v>68</v>
      </c>
      <c r="D47" s="94" t="s">
        <v>1435</v>
      </c>
      <c r="E47" s="89" t="s">
        <v>3</v>
      </c>
      <c r="F47" s="89" t="s">
        <v>444</v>
      </c>
      <c r="G47" s="113">
        <v>2.65</v>
      </c>
      <c r="H47" s="113">
        <v>3.25</v>
      </c>
      <c r="I47" s="92">
        <f t="shared" si="1"/>
        <v>182.0975</v>
      </c>
    </row>
    <row r="48" spans="1:12" ht="51" customHeight="1" x14ac:dyDescent="0.2">
      <c r="A48" s="88" t="s">
        <v>4091</v>
      </c>
      <c r="B48" s="95">
        <v>93381</v>
      </c>
      <c r="C48" s="96" t="s">
        <v>68</v>
      </c>
      <c r="D48" s="94" t="s">
        <v>1436</v>
      </c>
      <c r="E48" s="89" t="s">
        <v>14</v>
      </c>
      <c r="F48" s="89" t="s">
        <v>445</v>
      </c>
      <c r="G48" s="113">
        <v>11.04</v>
      </c>
      <c r="H48" s="113">
        <v>13.52</v>
      </c>
      <c r="I48" s="92">
        <f t="shared" si="1"/>
        <v>538.09599999999989</v>
      </c>
    </row>
    <row r="49" spans="1:12" s="310" customFormat="1" ht="14.25" x14ac:dyDescent="0.2">
      <c r="A49" s="304" t="s">
        <v>17</v>
      </c>
      <c r="B49" s="305"/>
      <c r="C49" s="305"/>
      <c r="D49" s="306" t="s">
        <v>4006</v>
      </c>
      <c r="E49" s="305"/>
      <c r="F49" s="305"/>
      <c r="G49" s="307"/>
      <c r="H49" s="308"/>
      <c r="I49" s="309">
        <f>SUM(I50:I54)</f>
        <v>7189.0643</v>
      </c>
      <c r="K49" s="311"/>
      <c r="L49" s="312"/>
    </row>
    <row r="50" spans="1:12" ht="35.25" customHeight="1" x14ac:dyDescent="0.2">
      <c r="A50" s="88" t="s">
        <v>4092</v>
      </c>
      <c r="B50" s="95">
        <v>96521</v>
      </c>
      <c r="C50" s="96" t="s">
        <v>68</v>
      </c>
      <c r="D50" s="94" t="s">
        <v>1432</v>
      </c>
      <c r="E50" s="89" t="s">
        <v>14</v>
      </c>
      <c r="F50" s="89" t="s">
        <v>446</v>
      </c>
      <c r="G50" s="113">
        <v>37.700000000000003</v>
      </c>
      <c r="H50" s="113">
        <v>46.17</v>
      </c>
      <c r="I50" s="92">
        <f t="shared" si="1"/>
        <v>2805.7509000000005</v>
      </c>
    </row>
    <row r="51" spans="1:12" ht="28.5" x14ac:dyDescent="0.2">
      <c r="A51" s="88" t="s">
        <v>4093</v>
      </c>
      <c r="B51" s="95">
        <v>94318</v>
      </c>
      <c r="C51" s="96" t="s">
        <v>68</v>
      </c>
      <c r="D51" s="94" t="s">
        <v>1437</v>
      </c>
      <c r="E51" s="89" t="s">
        <v>14</v>
      </c>
      <c r="F51" s="89" t="s">
        <v>447</v>
      </c>
      <c r="G51" s="113">
        <v>62.91</v>
      </c>
      <c r="H51" s="113">
        <v>77.05</v>
      </c>
      <c r="I51" s="92">
        <f t="shared" si="1"/>
        <v>125.59149999999998</v>
      </c>
    </row>
    <row r="52" spans="1:12" ht="39" customHeight="1" x14ac:dyDescent="0.2">
      <c r="A52" s="88" t="s">
        <v>4094</v>
      </c>
      <c r="B52" s="95">
        <v>96525</v>
      </c>
      <c r="C52" s="96" t="s">
        <v>68</v>
      </c>
      <c r="D52" s="94" t="s">
        <v>1434</v>
      </c>
      <c r="E52" s="89" t="s">
        <v>14</v>
      </c>
      <c r="F52" s="89" t="s">
        <v>448</v>
      </c>
      <c r="G52" s="113">
        <v>50.7</v>
      </c>
      <c r="H52" s="113">
        <v>62.09</v>
      </c>
      <c r="I52" s="92">
        <f t="shared" si="1"/>
        <v>3192.0468999999998</v>
      </c>
    </row>
    <row r="53" spans="1:12" ht="39" customHeight="1" x14ac:dyDescent="0.2">
      <c r="A53" s="88" t="s">
        <v>4095</v>
      </c>
      <c r="B53" s="93">
        <v>101617</v>
      </c>
      <c r="C53" s="89" t="s">
        <v>68</v>
      </c>
      <c r="D53" s="94" t="s">
        <v>435</v>
      </c>
      <c r="E53" s="89" t="s">
        <v>3</v>
      </c>
      <c r="F53" s="89" t="s">
        <v>449</v>
      </c>
      <c r="G53" s="113">
        <v>2.65</v>
      </c>
      <c r="H53" s="113">
        <v>3.25</v>
      </c>
      <c r="I53" s="92">
        <f t="shared" si="1"/>
        <v>318.69499999999999</v>
      </c>
    </row>
    <row r="54" spans="1:12" ht="33" customHeight="1" x14ac:dyDescent="0.2">
      <c r="A54" s="88" t="s">
        <v>4096</v>
      </c>
      <c r="B54" s="93">
        <v>93381</v>
      </c>
      <c r="C54" s="89" t="s">
        <v>68</v>
      </c>
      <c r="D54" s="94" t="s">
        <v>437</v>
      </c>
      <c r="E54" s="89" t="s">
        <v>14</v>
      </c>
      <c r="F54" s="89" t="s">
        <v>450</v>
      </c>
      <c r="G54" s="113">
        <v>11.04</v>
      </c>
      <c r="H54" s="113">
        <v>13.52</v>
      </c>
      <c r="I54" s="92">
        <f t="shared" si="1"/>
        <v>746.98</v>
      </c>
    </row>
    <row r="55" spans="1:12" s="10" customFormat="1" ht="14.25" x14ac:dyDescent="0.2">
      <c r="A55" s="101" t="s">
        <v>131</v>
      </c>
      <c r="B55" s="102"/>
      <c r="C55" s="102"/>
      <c r="D55" s="103" t="s">
        <v>451</v>
      </c>
      <c r="E55" s="102"/>
      <c r="F55" s="102"/>
      <c r="G55" s="112"/>
      <c r="H55" s="112"/>
      <c r="I55" s="115">
        <v>1132711.17</v>
      </c>
      <c r="K55" s="217"/>
      <c r="L55" s="213"/>
    </row>
    <row r="56" spans="1:12" s="310" customFormat="1" ht="14.25" x14ac:dyDescent="0.2">
      <c r="A56" s="304" t="s">
        <v>18</v>
      </c>
      <c r="B56" s="305"/>
      <c r="C56" s="305"/>
      <c r="D56" s="306" t="s">
        <v>4007</v>
      </c>
      <c r="E56" s="305"/>
      <c r="F56" s="305"/>
      <c r="G56" s="307"/>
      <c r="H56" s="308"/>
      <c r="I56" s="309">
        <f>SUM(I57:I60)</f>
        <v>230212.43</v>
      </c>
      <c r="K56" s="311"/>
      <c r="L56" s="312"/>
    </row>
    <row r="57" spans="1:12" ht="42.75" x14ac:dyDescent="0.2">
      <c r="A57" s="88" t="s">
        <v>4016</v>
      </c>
      <c r="B57" s="93">
        <v>100897</v>
      </c>
      <c r="C57" s="89" t="s">
        <v>68</v>
      </c>
      <c r="D57" s="97" t="s">
        <v>452</v>
      </c>
      <c r="E57" s="89" t="s">
        <v>8</v>
      </c>
      <c r="F57" s="89" t="s">
        <v>453</v>
      </c>
      <c r="G57" s="113">
        <v>121.99</v>
      </c>
      <c r="H57" s="113">
        <v>149.4</v>
      </c>
      <c r="I57" s="92">
        <f t="shared" si="1"/>
        <v>166805.1</v>
      </c>
    </row>
    <row r="58" spans="1:12" ht="28.5" x14ac:dyDescent="0.2">
      <c r="A58" s="88" t="s">
        <v>4017</v>
      </c>
      <c r="B58" s="89" t="s">
        <v>454</v>
      </c>
      <c r="C58" s="123" t="s">
        <v>409</v>
      </c>
      <c r="D58" s="97" t="s">
        <v>455</v>
      </c>
      <c r="E58" s="89" t="s">
        <v>8</v>
      </c>
      <c r="F58" s="89" t="s">
        <v>456</v>
      </c>
      <c r="G58" s="113">
        <v>51.91</v>
      </c>
      <c r="H58" s="113">
        <v>63.57</v>
      </c>
      <c r="I58" s="92">
        <f t="shared" si="1"/>
        <v>16019.64</v>
      </c>
    </row>
    <row r="59" spans="1:12" ht="42.75" x14ac:dyDescent="0.2">
      <c r="A59" s="88" t="s">
        <v>4018</v>
      </c>
      <c r="B59" s="89" t="s">
        <v>457</v>
      </c>
      <c r="C59" s="123" t="s">
        <v>409</v>
      </c>
      <c r="D59" s="97" t="s">
        <v>458</v>
      </c>
      <c r="E59" s="89" t="s">
        <v>8</v>
      </c>
      <c r="F59" s="89" t="s">
        <v>459</v>
      </c>
      <c r="G59" s="113">
        <v>133.37</v>
      </c>
      <c r="H59" s="113">
        <v>163.34</v>
      </c>
      <c r="I59" s="92">
        <f t="shared" si="1"/>
        <v>6860.28</v>
      </c>
    </row>
    <row r="60" spans="1:12" ht="42.75" x14ac:dyDescent="0.2">
      <c r="A60" s="88" t="s">
        <v>4019</v>
      </c>
      <c r="B60" s="89" t="s">
        <v>460</v>
      </c>
      <c r="C60" s="123" t="s">
        <v>409</v>
      </c>
      <c r="D60" s="97" t="s">
        <v>461</v>
      </c>
      <c r="E60" s="89" t="s">
        <v>8</v>
      </c>
      <c r="F60" s="89" t="s">
        <v>462</v>
      </c>
      <c r="G60" s="113">
        <v>122.79</v>
      </c>
      <c r="H60" s="113">
        <v>150.38</v>
      </c>
      <c r="I60" s="92">
        <f t="shared" si="1"/>
        <v>40527.409999999996</v>
      </c>
    </row>
    <row r="61" spans="1:12" s="310" customFormat="1" ht="14.25" x14ac:dyDescent="0.2">
      <c r="A61" s="304" t="s">
        <v>19</v>
      </c>
      <c r="B61" s="305"/>
      <c r="C61" s="305"/>
      <c r="D61" s="306" t="s">
        <v>4008</v>
      </c>
      <c r="E61" s="305"/>
      <c r="F61" s="305"/>
      <c r="G61" s="307"/>
      <c r="H61" s="308"/>
      <c r="I61" s="309">
        <f>SUM(I62:I71)</f>
        <v>344275.9423</v>
      </c>
      <c r="K61" s="311"/>
      <c r="L61" s="312"/>
    </row>
    <row r="62" spans="1:12" ht="31.5" customHeight="1" x14ac:dyDescent="0.2">
      <c r="A62" s="88" t="s">
        <v>4020</v>
      </c>
      <c r="B62" s="95">
        <v>96619</v>
      </c>
      <c r="C62" s="96" t="s">
        <v>68</v>
      </c>
      <c r="D62" s="94" t="s">
        <v>1438</v>
      </c>
      <c r="E62" s="89" t="s">
        <v>3</v>
      </c>
      <c r="F62" s="89" t="s">
        <v>463</v>
      </c>
      <c r="G62" s="113">
        <v>36.659999999999997</v>
      </c>
      <c r="H62" s="113">
        <v>44.9</v>
      </c>
      <c r="I62" s="92">
        <f t="shared" si="1"/>
        <v>8624.3919999999998</v>
      </c>
    </row>
    <row r="63" spans="1:12" ht="34.700000000000003" customHeight="1" x14ac:dyDescent="0.2">
      <c r="A63" s="88" t="s">
        <v>4021</v>
      </c>
      <c r="B63" s="95">
        <v>96534</v>
      </c>
      <c r="C63" s="96" t="s">
        <v>68</v>
      </c>
      <c r="D63" s="94" t="s">
        <v>1439</v>
      </c>
      <c r="E63" s="89" t="s">
        <v>3</v>
      </c>
      <c r="F63" s="89" t="s">
        <v>465</v>
      </c>
      <c r="G63" s="113">
        <v>76.290000000000006</v>
      </c>
      <c r="H63" s="113">
        <v>93.43</v>
      </c>
      <c r="I63" s="92">
        <f t="shared" si="1"/>
        <v>78171.946700000015</v>
      </c>
    </row>
    <row r="64" spans="1:12" ht="29.25" customHeight="1" x14ac:dyDescent="0.2">
      <c r="A64" s="88" t="s">
        <v>4022</v>
      </c>
      <c r="B64" s="95">
        <v>96544</v>
      </c>
      <c r="C64" s="96" t="s">
        <v>68</v>
      </c>
      <c r="D64" s="94" t="s">
        <v>1440</v>
      </c>
      <c r="E64" s="89" t="s">
        <v>25</v>
      </c>
      <c r="F64" s="89" t="s">
        <v>467</v>
      </c>
      <c r="G64" s="113">
        <v>16.829999999999998</v>
      </c>
      <c r="H64" s="113">
        <v>20.61</v>
      </c>
      <c r="I64" s="92">
        <f t="shared" si="1"/>
        <v>6287.0805</v>
      </c>
    </row>
    <row r="65" spans="1:12" ht="35.25" customHeight="1" x14ac:dyDescent="0.2">
      <c r="A65" s="88" t="s">
        <v>4023</v>
      </c>
      <c r="B65" s="95">
        <v>96545</v>
      </c>
      <c r="C65" s="96" t="s">
        <v>68</v>
      </c>
      <c r="D65" s="94" t="s">
        <v>1441</v>
      </c>
      <c r="E65" s="89" t="s">
        <v>25</v>
      </c>
      <c r="F65" s="89" t="s">
        <v>469</v>
      </c>
      <c r="G65" s="113">
        <v>15.41</v>
      </c>
      <c r="H65" s="113">
        <v>18.87</v>
      </c>
      <c r="I65" s="92">
        <f t="shared" si="1"/>
        <v>47935.649700000002</v>
      </c>
    </row>
    <row r="66" spans="1:12" ht="33.950000000000003" customHeight="1" x14ac:dyDescent="0.2">
      <c r="A66" s="88" t="s">
        <v>4024</v>
      </c>
      <c r="B66" s="95">
        <v>96546</v>
      </c>
      <c r="C66" s="96" t="s">
        <v>68</v>
      </c>
      <c r="D66" s="94" t="s">
        <v>1442</v>
      </c>
      <c r="E66" s="89" t="s">
        <v>25</v>
      </c>
      <c r="F66" s="89" t="s">
        <v>471</v>
      </c>
      <c r="G66" s="113">
        <v>13.59</v>
      </c>
      <c r="H66" s="113">
        <v>16.64</v>
      </c>
      <c r="I66" s="92">
        <f t="shared" si="1"/>
        <v>19875.980800000001</v>
      </c>
    </row>
    <row r="67" spans="1:12" ht="45" customHeight="1" x14ac:dyDescent="0.2">
      <c r="A67" s="88" t="s">
        <v>4025</v>
      </c>
      <c r="B67" s="93">
        <v>104920</v>
      </c>
      <c r="C67" s="89" t="s">
        <v>68</v>
      </c>
      <c r="D67" s="94" t="s">
        <v>1443</v>
      </c>
      <c r="E67" s="89" t="s">
        <v>25</v>
      </c>
      <c r="F67" s="89" t="s">
        <v>473</v>
      </c>
      <c r="G67" s="113">
        <v>10.66</v>
      </c>
      <c r="H67" s="113">
        <v>13.06</v>
      </c>
      <c r="I67" s="92">
        <f t="shared" si="1"/>
        <v>17515.680200000003</v>
      </c>
    </row>
    <row r="68" spans="1:12" ht="40.700000000000003" customHeight="1" x14ac:dyDescent="0.2">
      <c r="A68" s="88" t="s">
        <v>4026</v>
      </c>
      <c r="B68" s="93">
        <v>104921</v>
      </c>
      <c r="C68" s="89" t="s">
        <v>68</v>
      </c>
      <c r="D68" s="94" t="s">
        <v>1444</v>
      </c>
      <c r="E68" s="89" t="s">
        <v>25</v>
      </c>
      <c r="F68" s="89" t="s">
        <v>475</v>
      </c>
      <c r="G68" s="113">
        <v>10.119999999999999</v>
      </c>
      <c r="H68" s="113">
        <v>12.39</v>
      </c>
      <c r="I68" s="92">
        <f t="shared" si="1"/>
        <v>10092.0267</v>
      </c>
    </row>
    <row r="69" spans="1:12" ht="38.85" customHeight="1" x14ac:dyDescent="0.2">
      <c r="A69" s="88" t="s">
        <v>4027</v>
      </c>
      <c r="B69" s="95">
        <v>104922</v>
      </c>
      <c r="C69" s="96" t="s">
        <v>68</v>
      </c>
      <c r="D69" s="94" t="s">
        <v>1445</v>
      </c>
      <c r="E69" s="89" t="s">
        <v>25</v>
      </c>
      <c r="F69" s="89" t="s">
        <v>477</v>
      </c>
      <c r="G69" s="113">
        <v>11.24</v>
      </c>
      <c r="H69" s="113">
        <v>13.77</v>
      </c>
      <c r="I69" s="92">
        <f t="shared" si="1"/>
        <v>4889.0384999999997</v>
      </c>
    </row>
    <row r="70" spans="1:12" ht="40.700000000000003" customHeight="1" x14ac:dyDescent="0.2">
      <c r="A70" s="88" t="s">
        <v>4028</v>
      </c>
      <c r="B70" s="95">
        <v>92915</v>
      </c>
      <c r="C70" s="96" t="s">
        <v>68</v>
      </c>
      <c r="D70" s="94" t="s">
        <v>1446</v>
      </c>
      <c r="E70" s="89" t="s">
        <v>25</v>
      </c>
      <c r="F70" s="89" t="s">
        <v>479</v>
      </c>
      <c r="G70" s="113">
        <v>15.77</v>
      </c>
      <c r="H70" s="113">
        <v>19.309999999999999</v>
      </c>
      <c r="I70" s="92">
        <f t="shared" si="1"/>
        <v>10813.986199999999</v>
      </c>
    </row>
    <row r="71" spans="1:12" ht="40.5" customHeight="1" x14ac:dyDescent="0.2">
      <c r="A71" s="88" t="s">
        <v>4029</v>
      </c>
      <c r="B71" s="93">
        <v>96557</v>
      </c>
      <c r="C71" s="89" t="s">
        <v>68</v>
      </c>
      <c r="D71" s="94" t="s">
        <v>1447</v>
      </c>
      <c r="E71" s="89" t="s">
        <v>14</v>
      </c>
      <c r="F71" s="89" t="s">
        <v>481</v>
      </c>
      <c r="G71" s="113">
        <v>748.01</v>
      </c>
      <c r="H71" s="113">
        <v>916.09</v>
      </c>
      <c r="I71" s="92">
        <f t="shared" si="1"/>
        <v>140070.16100000002</v>
      </c>
    </row>
    <row r="72" spans="1:12" s="310" customFormat="1" ht="14.25" x14ac:dyDescent="0.2">
      <c r="A72" s="304" t="s">
        <v>20</v>
      </c>
      <c r="B72" s="305"/>
      <c r="C72" s="305"/>
      <c r="D72" s="306"/>
      <c r="E72" s="305"/>
      <c r="F72" s="305"/>
      <c r="G72" s="307"/>
      <c r="H72" s="308"/>
      <c r="I72" s="309">
        <f>SUM(I73:I79)</f>
        <v>55601.502099999998</v>
      </c>
      <c r="K72" s="311"/>
      <c r="L72" s="312"/>
    </row>
    <row r="73" spans="1:12" s="313" customFormat="1" ht="35.25" customHeight="1" x14ac:dyDescent="0.2">
      <c r="A73" s="119" t="s">
        <v>4030</v>
      </c>
      <c r="B73" s="120">
        <v>96619</v>
      </c>
      <c r="C73" s="121" t="s">
        <v>68</v>
      </c>
      <c r="D73" s="122" t="s">
        <v>1448</v>
      </c>
      <c r="E73" s="123" t="s">
        <v>3</v>
      </c>
      <c r="F73" s="123" t="s">
        <v>483</v>
      </c>
      <c r="G73" s="124">
        <v>36.659999999999997</v>
      </c>
      <c r="H73" s="124">
        <v>44.9</v>
      </c>
      <c r="I73" s="125">
        <f t="shared" si="1"/>
        <v>1401.7779999999998</v>
      </c>
      <c r="K73" s="314"/>
      <c r="L73" s="315"/>
    </row>
    <row r="74" spans="1:12" s="313" customFormat="1" ht="35.25" customHeight="1" x14ac:dyDescent="0.2">
      <c r="A74" s="119" t="s">
        <v>4031</v>
      </c>
      <c r="B74" s="120">
        <v>96534</v>
      </c>
      <c r="C74" s="121" t="s">
        <v>68</v>
      </c>
      <c r="D74" s="122" t="s">
        <v>1439</v>
      </c>
      <c r="E74" s="123" t="s">
        <v>3</v>
      </c>
      <c r="F74" s="123" t="s">
        <v>484</v>
      </c>
      <c r="G74" s="124">
        <v>76.290000000000006</v>
      </c>
      <c r="H74" s="124">
        <v>93.43</v>
      </c>
      <c r="I74" s="125">
        <f t="shared" si="1"/>
        <v>11011.659800000001</v>
      </c>
      <c r="K74" s="314"/>
      <c r="L74" s="315"/>
    </row>
    <row r="75" spans="1:12" s="313" customFormat="1" ht="27.2" customHeight="1" x14ac:dyDescent="0.2">
      <c r="A75" s="119" t="s">
        <v>4032</v>
      </c>
      <c r="B75" s="120">
        <v>96544</v>
      </c>
      <c r="C75" s="121" t="s">
        <v>68</v>
      </c>
      <c r="D75" s="122" t="s">
        <v>1440</v>
      </c>
      <c r="E75" s="123" t="s">
        <v>25</v>
      </c>
      <c r="F75" s="123" t="s">
        <v>485</v>
      </c>
      <c r="G75" s="124">
        <v>16.829999999999998</v>
      </c>
      <c r="H75" s="124">
        <v>20.61</v>
      </c>
      <c r="I75" s="125">
        <f t="shared" si="1"/>
        <v>5917.9553999999998</v>
      </c>
      <c r="K75" s="314"/>
      <c r="L75" s="315"/>
    </row>
    <row r="76" spans="1:12" s="313" customFormat="1" ht="32.1" customHeight="1" x14ac:dyDescent="0.2">
      <c r="A76" s="119" t="s">
        <v>4033</v>
      </c>
      <c r="B76" s="120">
        <v>96545</v>
      </c>
      <c r="C76" s="121" t="s">
        <v>68</v>
      </c>
      <c r="D76" s="122" t="s">
        <v>1441</v>
      </c>
      <c r="E76" s="123" t="s">
        <v>25</v>
      </c>
      <c r="F76" s="123" t="s">
        <v>486</v>
      </c>
      <c r="G76" s="124">
        <v>15.41</v>
      </c>
      <c r="H76" s="124">
        <v>18.87</v>
      </c>
      <c r="I76" s="125">
        <f t="shared" si="1"/>
        <v>160.7724</v>
      </c>
      <c r="K76" s="314"/>
      <c r="L76" s="315"/>
    </row>
    <row r="77" spans="1:12" s="313" customFormat="1" ht="33.950000000000003" customHeight="1" x14ac:dyDescent="0.2">
      <c r="A77" s="119" t="s">
        <v>4034</v>
      </c>
      <c r="B77" s="120">
        <v>96546</v>
      </c>
      <c r="C77" s="121" t="s">
        <v>68</v>
      </c>
      <c r="D77" s="122" t="s">
        <v>1442</v>
      </c>
      <c r="E77" s="123" t="s">
        <v>25</v>
      </c>
      <c r="F77" s="123" t="s">
        <v>487</v>
      </c>
      <c r="G77" s="124">
        <v>13.59</v>
      </c>
      <c r="H77" s="124">
        <v>16.64</v>
      </c>
      <c r="I77" s="125">
        <f t="shared" si="1"/>
        <v>5851.2896000000001</v>
      </c>
      <c r="K77" s="314"/>
      <c r="L77" s="315"/>
    </row>
    <row r="78" spans="1:12" s="313" customFormat="1" ht="43.5" customHeight="1" x14ac:dyDescent="0.2">
      <c r="A78" s="119" t="s">
        <v>4035</v>
      </c>
      <c r="B78" s="126">
        <v>92915</v>
      </c>
      <c r="C78" s="123" t="s">
        <v>68</v>
      </c>
      <c r="D78" s="122" t="s">
        <v>1446</v>
      </c>
      <c r="E78" s="123" t="s">
        <v>25</v>
      </c>
      <c r="F78" s="123" t="s">
        <v>488</v>
      </c>
      <c r="G78" s="124">
        <v>15.77</v>
      </c>
      <c r="H78" s="124">
        <v>19.309999999999999</v>
      </c>
      <c r="I78" s="125">
        <f t="shared" si="1"/>
        <v>12075.122299999999</v>
      </c>
      <c r="K78" s="314"/>
      <c r="L78" s="315"/>
    </row>
    <row r="79" spans="1:12" s="313" customFormat="1" ht="40.5" customHeight="1" x14ac:dyDescent="0.2">
      <c r="A79" s="119" t="s">
        <v>4036</v>
      </c>
      <c r="B79" s="126">
        <v>96557</v>
      </c>
      <c r="C79" s="123" t="s">
        <v>68</v>
      </c>
      <c r="D79" s="122" t="s">
        <v>1447</v>
      </c>
      <c r="E79" s="123" t="s">
        <v>14</v>
      </c>
      <c r="F79" s="123" t="s">
        <v>489</v>
      </c>
      <c r="G79" s="124">
        <v>748.01</v>
      </c>
      <c r="H79" s="124">
        <v>916.09</v>
      </c>
      <c r="I79" s="125">
        <f t="shared" si="1"/>
        <v>19182.924600000002</v>
      </c>
      <c r="K79" s="314"/>
      <c r="L79" s="315"/>
    </row>
    <row r="80" spans="1:12" s="310" customFormat="1" ht="14.25" x14ac:dyDescent="0.2">
      <c r="A80" s="304" t="s">
        <v>21</v>
      </c>
      <c r="B80" s="305"/>
      <c r="C80" s="305"/>
      <c r="D80" s="306" t="s">
        <v>4009</v>
      </c>
      <c r="E80" s="305"/>
      <c r="F80" s="305"/>
      <c r="G80" s="307"/>
      <c r="H80" s="308"/>
      <c r="I80" s="309">
        <f>SUM(I81:I85)</f>
        <v>6621.8123000000005</v>
      </c>
      <c r="K80" s="311"/>
      <c r="L80" s="312"/>
    </row>
    <row r="81" spans="1:12" ht="34.5" customHeight="1" x14ac:dyDescent="0.2">
      <c r="A81" s="88" t="s">
        <v>4037</v>
      </c>
      <c r="B81" s="95">
        <v>96619</v>
      </c>
      <c r="C81" s="96" t="s">
        <v>68</v>
      </c>
      <c r="D81" s="94" t="s">
        <v>1448</v>
      </c>
      <c r="E81" s="89" t="s">
        <v>3</v>
      </c>
      <c r="F81" s="89" t="s">
        <v>490</v>
      </c>
      <c r="G81" s="113">
        <v>36.659999999999997</v>
      </c>
      <c r="H81" s="113">
        <v>44.9</v>
      </c>
      <c r="I81" s="92">
        <f t="shared" si="1"/>
        <v>193.96800000000002</v>
      </c>
    </row>
    <row r="82" spans="1:12" ht="36.6" customHeight="1" x14ac:dyDescent="0.2">
      <c r="A82" s="88" t="s">
        <v>4038</v>
      </c>
      <c r="B82" s="95">
        <v>96534</v>
      </c>
      <c r="C82" s="96" t="s">
        <v>68</v>
      </c>
      <c r="D82" s="94" t="s">
        <v>1439</v>
      </c>
      <c r="E82" s="89" t="s">
        <v>3</v>
      </c>
      <c r="F82" s="89" t="s">
        <v>491</v>
      </c>
      <c r="G82" s="113">
        <v>76.290000000000006</v>
      </c>
      <c r="H82" s="113">
        <v>93.43</v>
      </c>
      <c r="I82" s="92">
        <f t="shared" si="1"/>
        <v>1614.4704000000002</v>
      </c>
    </row>
    <row r="83" spans="1:12" ht="31.7" customHeight="1" x14ac:dyDescent="0.2">
      <c r="A83" s="88" t="s">
        <v>4039</v>
      </c>
      <c r="B83" s="95">
        <v>96545</v>
      </c>
      <c r="C83" s="96" t="s">
        <v>68</v>
      </c>
      <c r="D83" s="94" t="s">
        <v>1441</v>
      </c>
      <c r="E83" s="89" t="s">
        <v>25</v>
      </c>
      <c r="F83" s="89" t="s">
        <v>492</v>
      </c>
      <c r="G83" s="113">
        <v>15.41</v>
      </c>
      <c r="H83" s="113">
        <v>18.87</v>
      </c>
      <c r="I83" s="92">
        <f t="shared" si="1"/>
        <v>851.4144</v>
      </c>
    </row>
    <row r="84" spans="1:12" ht="32.450000000000003" customHeight="1" x14ac:dyDescent="0.2">
      <c r="A84" s="88" t="s">
        <v>4040</v>
      </c>
      <c r="B84" s="95">
        <v>96546</v>
      </c>
      <c r="C84" s="96" t="s">
        <v>68</v>
      </c>
      <c r="D84" s="94" t="s">
        <v>1442</v>
      </c>
      <c r="E84" s="89" t="s">
        <v>25</v>
      </c>
      <c r="F84" s="89" t="s">
        <v>493</v>
      </c>
      <c r="G84" s="113">
        <v>13.59</v>
      </c>
      <c r="H84" s="113">
        <v>16.64</v>
      </c>
      <c r="I84" s="92">
        <f t="shared" si="1"/>
        <v>1589.2864000000002</v>
      </c>
    </row>
    <row r="85" spans="1:12" ht="40.35" customHeight="1" x14ac:dyDescent="0.2">
      <c r="A85" s="88" t="s">
        <v>4041</v>
      </c>
      <c r="B85" s="93">
        <v>96557</v>
      </c>
      <c r="C85" s="89" t="s">
        <v>68</v>
      </c>
      <c r="D85" s="94" t="s">
        <v>1447</v>
      </c>
      <c r="E85" s="89" t="s">
        <v>14</v>
      </c>
      <c r="F85" s="89" t="s">
        <v>494</v>
      </c>
      <c r="G85" s="113">
        <v>748.01</v>
      </c>
      <c r="H85" s="113">
        <v>916.09</v>
      </c>
      <c r="I85" s="92">
        <f t="shared" si="1"/>
        <v>2372.6731</v>
      </c>
    </row>
    <row r="86" spans="1:12" s="310" customFormat="1" ht="14.25" x14ac:dyDescent="0.2">
      <c r="A86" s="304" t="s">
        <v>22</v>
      </c>
      <c r="B86" s="305"/>
      <c r="C86" s="305"/>
      <c r="D86" s="306" t="s">
        <v>4010</v>
      </c>
      <c r="E86" s="305"/>
      <c r="F86" s="305"/>
      <c r="G86" s="307"/>
      <c r="H86" s="308"/>
      <c r="I86" s="309">
        <f>SUM(I87:I92)</f>
        <v>76965.563300000009</v>
      </c>
      <c r="K86" s="311"/>
      <c r="L86" s="312"/>
    </row>
    <row r="87" spans="1:12" ht="35.85" customHeight="1" x14ac:dyDescent="0.2">
      <c r="A87" s="88" t="s">
        <v>4042</v>
      </c>
      <c r="B87" s="95">
        <v>96619</v>
      </c>
      <c r="C87" s="96" t="s">
        <v>68</v>
      </c>
      <c r="D87" s="94" t="s">
        <v>482</v>
      </c>
      <c r="E87" s="89" t="s">
        <v>3</v>
      </c>
      <c r="F87" s="89" t="s">
        <v>495</v>
      </c>
      <c r="G87" s="113">
        <v>36.659999999999997</v>
      </c>
      <c r="H87" s="113">
        <v>44.9</v>
      </c>
      <c r="I87" s="92">
        <f t="shared" si="1"/>
        <v>2364.8829999999998</v>
      </c>
    </row>
    <row r="88" spans="1:12" ht="39" customHeight="1" x14ac:dyDescent="0.2">
      <c r="A88" s="88" t="s">
        <v>4043</v>
      </c>
      <c r="B88" s="95">
        <v>96534</v>
      </c>
      <c r="C88" s="96" t="s">
        <v>68</v>
      </c>
      <c r="D88" s="94" t="s">
        <v>1439</v>
      </c>
      <c r="E88" s="89" t="s">
        <v>3</v>
      </c>
      <c r="F88" s="89" t="s">
        <v>496</v>
      </c>
      <c r="G88" s="113">
        <v>76.290000000000006</v>
      </c>
      <c r="H88" s="113">
        <v>93.43</v>
      </c>
      <c r="I88" s="92">
        <f t="shared" si="1"/>
        <v>11857.201300000001</v>
      </c>
    </row>
    <row r="89" spans="1:12" ht="30.75" customHeight="1" x14ac:dyDescent="0.2">
      <c r="A89" s="88" t="s">
        <v>4044</v>
      </c>
      <c r="B89" s="95">
        <v>96544</v>
      </c>
      <c r="C89" s="96" t="s">
        <v>68</v>
      </c>
      <c r="D89" s="94" t="s">
        <v>1440</v>
      </c>
      <c r="E89" s="89" t="s">
        <v>25</v>
      </c>
      <c r="F89" s="89" t="s">
        <v>497</v>
      </c>
      <c r="G89" s="113">
        <v>16.829999999999998</v>
      </c>
      <c r="H89" s="113">
        <v>20.61</v>
      </c>
      <c r="I89" s="92">
        <f t="shared" si="1"/>
        <v>7199.4852000000001</v>
      </c>
    </row>
    <row r="90" spans="1:12" ht="33.6" customHeight="1" x14ac:dyDescent="0.2">
      <c r="A90" s="88" t="s">
        <v>4045</v>
      </c>
      <c r="B90" s="95">
        <v>96545</v>
      </c>
      <c r="C90" s="96" t="s">
        <v>68</v>
      </c>
      <c r="D90" s="94" t="s">
        <v>1441</v>
      </c>
      <c r="E90" s="89" t="s">
        <v>25</v>
      </c>
      <c r="F90" s="89" t="s">
        <v>498</v>
      </c>
      <c r="G90" s="113">
        <v>15.41</v>
      </c>
      <c r="H90" s="113">
        <v>18.87</v>
      </c>
      <c r="I90" s="92">
        <f t="shared" si="1"/>
        <v>4676.7408000000005</v>
      </c>
    </row>
    <row r="91" spans="1:12" ht="33" customHeight="1" x14ac:dyDescent="0.2">
      <c r="A91" s="88" t="s">
        <v>4046</v>
      </c>
      <c r="B91" s="95">
        <v>96546</v>
      </c>
      <c r="C91" s="96" t="s">
        <v>68</v>
      </c>
      <c r="D91" s="94" t="s">
        <v>1442</v>
      </c>
      <c r="E91" s="89" t="s">
        <v>25</v>
      </c>
      <c r="F91" s="89" t="s">
        <v>499</v>
      </c>
      <c r="G91" s="113">
        <v>13.59</v>
      </c>
      <c r="H91" s="113">
        <v>16.64</v>
      </c>
      <c r="I91" s="92">
        <f t="shared" si="1"/>
        <v>14791.6288</v>
      </c>
    </row>
    <row r="92" spans="1:12" ht="45" customHeight="1" x14ac:dyDescent="0.2">
      <c r="A92" s="88" t="s">
        <v>4047</v>
      </c>
      <c r="B92" s="93">
        <v>96557</v>
      </c>
      <c r="C92" s="89" t="s">
        <v>68</v>
      </c>
      <c r="D92" s="94" t="s">
        <v>1447</v>
      </c>
      <c r="E92" s="89" t="s">
        <v>14</v>
      </c>
      <c r="F92" s="89" t="s">
        <v>500</v>
      </c>
      <c r="G92" s="113">
        <v>748.01</v>
      </c>
      <c r="H92" s="113">
        <v>916.09</v>
      </c>
      <c r="I92" s="92">
        <f t="shared" si="1"/>
        <v>36075.624200000006</v>
      </c>
    </row>
    <row r="93" spans="1:12" s="310" customFormat="1" ht="14.25" x14ac:dyDescent="0.2">
      <c r="A93" s="304" t="s">
        <v>23</v>
      </c>
      <c r="B93" s="305"/>
      <c r="C93" s="305"/>
      <c r="D93" s="306" t="s">
        <v>4011</v>
      </c>
      <c r="E93" s="305"/>
      <c r="F93" s="305"/>
      <c r="G93" s="307"/>
      <c r="H93" s="308"/>
      <c r="I93" s="309">
        <f>SUM(I94:I103)</f>
        <v>346206.8726</v>
      </c>
      <c r="K93" s="311"/>
      <c r="L93" s="312"/>
    </row>
    <row r="94" spans="1:12" ht="42.75" customHeight="1" x14ac:dyDescent="0.2">
      <c r="A94" s="88" t="s">
        <v>4048</v>
      </c>
      <c r="B94" s="93">
        <v>96619</v>
      </c>
      <c r="C94" s="89" t="s">
        <v>68</v>
      </c>
      <c r="D94" s="94" t="s">
        <v>1449</v>
      </c>
      <c r="E94" s="89" t="s">
        <v>3</v>
      </c>
      <c r="F94" s="89" t="s">
        <v>501</v>
      </c>
      <c r="G94" s="113">
        <v>36.659999999999997</v>
      </c>
      <c r="H94" s="113">
        <v>44.9</v>
      </c>
      <c r="I94" s="92">
        <f t="shared" si="1"/>
        <v>11414.477999999999</v>
      </c>
    </row>
    <row r="95" spans="1:12" ht="40.700000000000003" customHeight="1" x14ac:dyDescent="0.2">
      <c r="A95" s="88" t="s">
        <v>4049</v>
      </c>
      <c r="B95" s="93">
        <v>94968</v>
      </c>
      <c r="C95" s="89" t="s">
        <v>68</v>
      </c>
      <c r="D95" s="94" t="s">
        <v>1450</v>
      </c>
      <c r="E95" s="89" t="s">
        <v>14</v>
      </c>
      <c r="F95" s="89" t="s">
        <v>503</v>
      </c>
      <c r="G95" s="113">
        <v>384.88</v>
      </c>
      <c r="H95" s="113">
        <v>471.36</v>
      </c>
      <c r="I95" s="92">
        <f t="shared" si="1"/>
        <v>49280.688000000002</v>
      </c>
    </row>
    <row r="96" spans="1:12" ht="35.85" customHeight="1" x14ac:dyDescent="0.2">
      <c r="A96" s="88" t="s">
        <v>4050</v>
      </c>
      <c r="B96" s="95">
        <v>96536</v>
      </c>
      <c r="C96" s="96" t="s">
        <v>68</v>
      </c>
      <c r="D96" s="94" t="s">
        <v>1451</v>
      </c>
      <c r="E96" s="89" t="s">
        <v>3</v>
      </c>
      <c r="F96" s="89" t="s">
        <v>505</v>
      </c>
      <c r="G96" s="113">
        <v>67.09</v>
      </c>
      <c r="H96" s="113">
        <v>82.17</v>
      </c>
      <c r="I96" s="92">
        <f t="shared" si="1"/>
        <v>112197.38310000001</v>
      </c>
    </row>
    <row r="97" spans="1:12" ht="31.7" customHeight="1" x14ac:dyDescent="0.2">
      <c r="A97" s="88" t="s">
        <v>4051</v>
      </c>
      <c r="B97" s="95">
        <v>104917</v>
      </c>
      <c r="C97" s="96" t="s">
        <v>68</v>
      </c>
      <c r="D97" s="94" t="s">
        <v>1452</v>
      </c>
      <c r="E97" s="89" t="s">
        <v>25</v>
      </c>
      <c r="F97" s="89" t="s">
        <v>507</v>
      </c>
      <c r="G97" s="113">
        <v>14.82</v>
      </c>
      <c r="H97" s="113">
        <v>18.149999999999999</v>
      </c>
      <c r="I97" s="92">
        <f t="shared" si="1"/>
        <v>527.80199999999991</v>
      </c>
    </row>
    <row r="98" spans="1:12" ht="31.5" customHeight="1" x14ac:dyDescent="0.2">
      <c r="A98" s="88" t="s">
        <v>4052</v>
      </c>
      <c r="B98" s="95">
        <v>104918</v>
      </c>
      <c r="C98" s="96" t="s">
        <v>68</v>
      </c>
      <c r="D98" s="94" t="s">
        <v>1453</v>
      </c>
      <c r="E98" s="89" t="s">
        <v>25</v>
      </c>
      <c r="F98" s="89" t="s">
        <v>508</v>
      </c>
      <c r="G98" s="113">
        <v>13.93</v>
      </c>
      <c r="H98" s="113">
        <v>17.059999999999999</v>
      </c>
      <c r="I98" s="92">
        <f t="shared" si="1"/>
        <v>36925.858199999995</v>
      </c>
    </row>
    <row r="99" spans="1:12" ht="31.5" customHeight="1" x14ac:dyDescent="0.2">
      <c r="A99" s="88" t="s">
        <v>4053</v>
      </c>
      <c r="B99" s="95">
        <v>104919</v>
      </c>
      <c r="C99" s="96" t="s">
        <v>68</v>
      </c>
      <c r="D99" s="94" t="s">
        <v>1454</v>
      </c>
      <c r="E99" s="89" t="s">
        <v>25</v>
      </c>
      <c r="F99" s="89" t="s">
        <v>509</v>
      </c>
      <c r="G99" s="113">
        <v>12.51</v>
      </c>
      <c r="H99" s="113">
        <v>15.32</v>
      </c>
      <c r="I99" s="92">
        <f t="shared" si="1"/>
        <v>15507.516800000001</v>
      </c>
    </row>
    <row r="100" spans="1:12" ht="31.5" customHeight="1" x14ac:dyDescent="0.2">
      <c r="A100" s="88" t="s">
        <v>4054</v>
      </c>
      <c r="B100" s="95">
        <v>104920</v>
      </c>
      <c r="C100" s="96" t="s">
        <v>68</v>
      </c>
      <c r="D100" s="94" t="s">
        <v>1455</v>
      </c>
      <c r="E100" s="89" t="s">
        <v>25</v>
      </c>
      <c r="F100" s="89" t="s">
        <v>510</v>
      </c>
      <c r="G100" s="113">
        <v>10.66</v>
      </c>
      <c r="H100" s="113">
        <v>13.06</v>
      </c>
      <c r="I100" s="92">
        <f t="shared" si="1"/>
        <v>3207.9277999999999</v>
      </c>
    </row>
    <row r="101" spans="1:12" ht="33.950000000000003" customHeight="1" x14ac:dyDescent="0.2">
      <c r="A101" s="88" t="s">
        <v>4055</v>
      </c>
      <c r="B101" s="95">
        <v>104921</v>
      </c>
      <c r="C101" s="96" t="s">
        <v>68</v>
      </c>
      <c r="D101" s="94" t="s">
        <v>1444</v>
      </c>
      <c r="E101" s="89" t="s">
        <v>25</v>
      </c>
      <c r="F101" s="89" t="s">
        <v>511</v>
      </c>
      <c r="G101" s="113">
        <v>10.119999999999999</v>
      </c>
      <c r="H101" s="113">
        <v>12.39</v>
      </c>
      <c r="I101" s="92">
        <f t="shared" si="1"/>
        <v>92.677200000000013</v>
      </c>
    </row>
    <row r="102" spans="1:12" ht="40.700000000000003" customHeight="1" x14ac:dyDescent="0.2">
      <c r="A102" s="88" t="s">
        <v>4056</v>
      </c>
      <c r="B102" s="95">
        <v>92915</v>
      </c>
      <c r="C102" s="96" t="s">
        <v>68</v>
      </c>
      <c r="D102" s="94" t="s">
        <v>1456</v>
      </c>
      <c r="E102" s="89" t="s">
        <v>25</v>
      </c>
      <c r="F102" s="89" t="s">
        <v>512</v>
      </c>
      <c r="G102" s="113">
        <v>15.77</v>
      </c>
      <c r="H102" s="113">
        <v>19.309999999999999</v>
      </c>
      <c r="I102" s="92">
        <f t="shared" si="1"/>
        <v>21321.136500000001</v>
      </c>
    </row>
    <row r="103" spans="1:12" ht="39.75" customHeight="1" x14ac:dyDescent="0.2">
      <c r="A103" s="88" t="s">
        <v>4057</v>
      </c>
      <c r="B103" s="93">
        <v>96557</v>
      </c>
      <c r="C103" s="89" t="s">
        <v>68</v>
      </c>
      <c r="D103" s="94" t="s">
        <v>1447</v>
      </c>
      <c r="E103" s="89" t="s">
        <v>14</v>
      </c>
      <c r="F103" s="89" t="s">
        <v>513</v>
      </c>
      <c r="G103" s="113">
        <v>748.01</v>
      </c>
      <c r="H103" s="113">
        <v>916.09</v>
      </c>
      <c r="I103" s="92">
        <f t="shared" si="1"/>
        <v>95731.404999999999</v>
      </c>
    </row>
    <row r="104" spans="1:12" s="310" customFormat="1" ht="15" customHeight="1" x14ac:dyDescent="0.2">
      <c r="A104" s="304" t="s">
        <v>24</v>
      </c>
      <c r="B104" s="305"/>
      <c r="C104" s="305"/>
      <c r="D104" s="306" t="s">
        <v>4012</v>
      </c>
      <c r="E104" s="305"/>
      <c r="F104" s="305"/>
      <c r="G104" s="307"/>
      <c r="H104" s="308"/>
      <c r="I104" s="309">
        <f>SUM(I105:I110)</f>
        <v>48132.6198</v>
      </c>
      <c r="K104" s="311"/>
      <c r="L104" s="312"/>
    </row>
    <row r="105" spans="1:12" ht="36.950000000000003" customHeight="1" x14ac:dyDescent="0.2">
      <c r="A105" s="88" t="s">
        <v>4058</v>
      </c>
      <c r="B105" s="95">
        <v>96619</v>
      </c>
      <c r="C105" s="96" t="s">
        <v>68</v>
      </c>
      <c r="D105" s="94" t="s">
        <v>1448</v>
      </c>
      <c r="E105" s="89" t="s">
        <v>3</v>
      </c>
      <c r="F105" s="89" t="s">
        <v>448</v>
      </c>
      <c r="G105" s="113">
        <v>36.659999999999997</v>
      </c>
      <c r="H105" s="113">
        <v>44.9</v>
      </c>
      <c r="I105" s="92">
        <f t="shared" si="1"/>
        <v>2308.3089999999997</v>
      </c>
    </row>
    <row r="106" spans="1:12" ht="37.35" customHeight="1" x14ac:dyDescent="0.2">
      <c r="A106" s="88" t="s">
        <v>4059</v>
      </c>
      <c r="B106" s="95">
        <v>94968</v>
      </c>
      <c r="C106" s="96" t="s">
        <v>68</v>
      </c>
      <c r="D106" s="94" t="s">
        <v>1450</v>
      </c>
      <c r="E106" s="89" t="s">
        <v>14</v>
      </c>
      <c r="F106" s="89" t="s">
        <v>514</v>
      </c>
      <c r="G106" s="113">
        <v>384.88</v>
      </c>
      <c r="H106" s="113">
        <v>471.36</v>
      </c>
      <c r="I106" s="92">
        <f t="shared" si="1"/>
        <v>268.67519999999996</v>
      </c>
    </row>
    <row r="107" spans="1:12" ht="37.700000000000003" customHeight="1" x14ac:dyDescent="0.2">
      <c r="A107" s="88" t="s">
        <v>4060</v>
      </c>
      <c r="B107" s="95">
        <v>96536</v>
      </c>
      <c r="C107" s="96" t="s">
        <v>68</v>
      </c>
      <c r="D107" s="94" t="s">
        <v>1451</v>
      </c>
      <c r="E107" s="89" t="s">
        <v>3</v>
      </c>
      <c r="F107" s="89" t="s">
        <v>515</v>
      </c>
      <c r="G107" s="113">
        <v>67.09</v>
      </c>
      <c r="H107" s="113">
        <v>82.17</v>
      </c>
      <c r="I107" s="92">
        <f t="shared" si="1"/>
        <v>16898.2605</v>
      </c>
    </row>
    <row r="108" spans="1:12" ht="40.35" customHeight="1" x14ac:dyDescent="0.2">
      <c r="A108" s="88" t="s">
        <v>4061</v>
      </c>
      <c r="B108" s="95">
        <v>104918</v>
      </c>
      <c r="C108" s="96" t="s">
        <v>68</v>
      </c>
      <c r="D108" s="94" t="s">
        <v>1457</v>
      </c>
      <c r="E108" s="89" t="s">
        <v>25</v>
      </c>
      <c r="F108" s="89" t="s">
        <v>517</v>
      </c>
      <c r="G108" s="113">
        <v>13.93</v>
      </c>
      <c r="H108" s="113">
        <v>17.059999999999999</v>
      </c>
      <c r="I108" s="92">
        <f t="shared" si="1"/>
        <v>9378.3937999999998</v>
      </c>
    </row>
    <row r="109" spans="1:12" ht="42.75" customHeight="1" x14ac:dyDescent="0.2">
      <c r="A109" s="88" t="s">
        <v>4062</v>
      </c>
      <c r="B109" s="93">
        <v>92915</v>
      </c>
      <c r="C109" s="89" t="s">
        <v>68</v>
      </c>
      <c r="D109" s="94" t="s">
        <v>1446</v>
      </c>
      <c r="E109" s="89" t="s">
        <v>25</v>
      </c>
      <c r="F109" s="89" t="s">
        <v>518</v>
      </c>
      <c r="G109" s="113">
        <v>15.77</v>
      </c>
      <c r="H109" s="113">
        <v>19.309999999999999</v>
      </c>
      <c r="I109" s="92">
        <f t="shared" si="1"/>
        <v>5152.8734999999997</v>
      </c>
    </row>
    <row r="110" spans="1:12" ht="40.5" customHeight="1" x14ac:dyDescent="0.2">
      <c r="A110" s="88" t="s">
        <v>4063</v>
      </c>
      <c r="B110" s="93">
        <v>96557</v>
      </c>
      <c r="C110" s="89" t="s">
        <v>68</v>
      </c>
      <c r="D110" s="94" t="s">
        <v>1447</v>
      </c>
      <c r="E110" s="89" t="s">
        <v>14</v>
      </c>
      <c r="F110" s="89" t="s">
        <v>519</v>
      </c>
      <c r="G110" s="113">
        <v>748.01</v>
      </c>
      <c r="H110" s="113">
        <v>916.09</v>
      </c>
      <c r="I110" s="92">
        <f t="shared" ref="I110:I186" si="2">H110*F110</f>
        <v>14126.1078</v>
      </c>
    </row>
    <row r="111" spans="1:12" s="310" customFormat="1" ht="15" customHeight="1" x14ac:dyDescent="0.2">
      <c r="A111" s="304" t="s">
        <v>26</v>
      </c>
      <c r="B111" s="305"/>
      <c r="C111" s="305"/>
      <c r="D111" s="306" t="s">
        <v>4013</v>
      </c>
      <c r="E111" s="305"/>
      <c r="F111" s="305"/>
      <c r="G111" s="307"/>
      <c r="H111" s="308"/>
      <c r="I111" s="309">
        <f>SUM(I112:I119)</f>
        <v>11565.513599999998</v>
      </c>
      <c r="K111" s="311"/>
      <c r="L111" s="312"/>
    </row>
    <row r="112" spans="1:12" ht="36" customHeight="1" x14ac:dyDescent="0.2">
      <c r="A112" s="88" t="s">
        <v>4064</v>
      </c>
      <c r="B112" s="95">
        <v>96619</v>
      </c>
      <c r="C112" s="96" t="s">
        <v>68</v>
      </c>
      <c r="D112" s="94" t="s">
        <v>1449</v>
      </c>
      <c r="E112" s="89" t="s">
        <v>3</v>
      </c>
      <c r="F112" s="89" t="s">
        <v>520</v>
      </c>
      <c r="G112" s="113">
        <v>36.659999999999997</v>
      </c>
      <c r="H112" s="113">
        <v>44.9</v>
      </c>
      <c r="I112" s="92">
        <f t="shared" si="2"/>
        <v>343.48500000000001</v>
      </c>
    </row>
    <row r="113" spans="1:12" ht="33.6" customHeight="1" x14ac:dyDescent="0.2">
      <c r="A113" s="88" t="s">
        <v>4065</v>
      </c>
      <c r="B113" s="95">
        <v>96536</v>
      </c>
      <c r="C113" s="96" t="s">
        <v>68</v>
      </c>
      <c r="D113" s="94" t="s">
        <v>1451</v>
      </c>
      <c r="E113" s="89" t="s">
        <v>3</v>
      </c>
      <c r="F113" s="89" t="s">
        <v>521</v>
      </c>
      <c r="G113" s="113">
        <v>67.09</v>
      </c>
      <c r="H113" s="113">
        <v>82.17</v>
      </c>
      <c r="I113" s="92">
        <f t="shared" si="2"/>
        <v>3770.7813000000001</v>
      </c>
    </row>
    <row r="114" spans="1:12" ht="33.200000000000003" customHeight="1" x14ac:dyDescent="0.2">
      <c r="A114" s="88" t="s">
        <v>4066</v>
      </c>
      <c r="B114" s="95">
        <v>104917</v>
      </c>
      <c r="C114" s="96" t="s">
        <v>68</v>
      </c>
      <c r="D114" s="94" t="s">
        <v>1458</v>
      </c>
      <c r="E114" s="89" t="s">
        <v>25</v>
      </c>
      <c r="F114" s="89" t="s">
        <v>522</v>
      </c>
      <c r="G114" s="113">
        <v>14.82</v>
      </c>
      <c r="H114" s="113">
        <v>18.149999999999999</v>
      </c>
      <c r="I114" s="92">
        <f t="shared" si="2"/>
        <v>52.997999999999998</v>
      </c>
    </row>
    <row r="115" spans="1:12" ht="33.200000000000003" customHeight="1" x14ac:dyDescent="0.2">
      <c r="A115" s="88" t="s">
        <v>4067</v>
      </c>
      <c r="B115" s="95">
        <v>104918</v>
      </c>
      <c r="C115" s="96" t="s">
        <v>68</v>
      </c>
      <c r="D115" s="94" t="s">
        <v>1457</v>
      </c>
      <c r="E115" s="89" t="s">
        <v>25</v>
      </c>
      <c r="F115" s="89" t="s">
        <v>523</v>
      </c>
      <c r="G115" s="113">
        <v>13.93</v>
      </c>
      <c r="H115" s="113">
        <v>17.059999999999999</v>
      </c>
      <c r="I115" s="92">
        <f t="shared" si="2"/>
        <v>93.659399999999991</v>
      </c>
    </row>
    <row r="116" spans="1:12" ht="33.75" customHeight="1" x14ac:dyDescent="0.2">
      <c r="A116" s="88" t="s">
        <v>4068</v>
      </c>
      <c r="B116" s="95">
        <v>104919</v>
      </c>
      <c r="C116" s="96" t="s">
        <v>68</v>
      </c>
      <c r="D116" s="94" t="s">
        <v>1459</v>
      </c>
      <c r="E116" s="89" t="s">
        <v>25</v>
      </c>
      <c r="F116" s="89" t="s">
        <v>525</v>
      </c>
      <c r="G116" s="113">
        <v>12.51</v>
      </c>
      <c r="H116" s="113">
        <v>15.32</v>
      </c>
      <c r="I116" s="92">
        <f t="shared" si="2"/>
        <v>2026.5296000000001</v>
      </c>
    </row>
    <row r="117" spans="1:12" ht="36.200000000000003" customHeight="1" x14ac:dyDescent="0.2">
      <c r="A117" s="88" t="s">
        <v>4069</v>
      </c>
      <c r="B117" s="95">
        <v>104920</v>
      </c>
      <c r="C117" s="96" t="s">
        <v>68</v>
      </c>
      <c r="D117" s="94" t="s">
        <v>1460</v>
      </c>
      <c r="E117" s="89" t="s">
        <v>25</v>
      </c>
      <c r="F117" s="89" t="s">
        <v>526</v>
      </c>
      <c r="G117" s="113">
        <v>10.66</v>
      </c>
      <c r="H117" s="113">
        <v>13.06</v>
      </c>
      <c r="I117" s="92">
        <f t="shared" si="2"/>
        <v>294.24180000000001</v>
      </c>
    </row>
    <row r="118" spans="1:12" ht="40.700000000000003" customHeight="1" x14ac:dyDescent="0.2">
      <c r="A118" s="88" t="s">
        <v>4070</v>
      </c>
      <c r="B118" s="95">
        <v>92915</v>
      </c>
      <c r="C118" s="96" t="s">
        <v>68</v>
      </c>
      <c r="D118" s="94" t="s">
        <v>1446</v>
      </c>
      <c r="E118" s="89" t="s">
        <v>25</v>
      </c>
      <c r="F118" s="89" t="s">
        <v>527</v>
      </c>
      <c r="G118" s="113">
        <v>15.77</v>
      </c>
      <c r="H118" s="113">
        <v>19.309999999999999</v>
      </c>
      <c r="I118" s="92">
        <f t="shared" si="2"/>
        <v>778.96540000000005</v>
      </c>
    </row>
    <row r="119" spans="1:12" ht="42.75" customHeight="1" x14ac:dyDescent="0.2">
      <c r="A119" s="88" t="s">
        <v>4071</v>
      </c>
      <c r="B119" s="93">
        <v>96557</v>
      </c>
      <c r="C119" s="89" t="s">
        <v>68</v>
      </c>
      <c r="D119" s="94" t="s">
        <v>1447</v>
      </c>
      <c r="E119" s="89" t="s">
        <v>14</v>
      </c>
      <c r="F119" s="89" t="s">
        <v>528</v>
      </c>
      <c r="G119" s="113">
        <v>748.01</v>
      </c>
      <c r="H119" s="113">
        <v>916.09</v>
      </c>
      <c r="I119" s="92">
        <f t="shared" si="2"/>
        <v>4204.8531000000003</v>
      </c>
    </row>
    <row r="120" spans="1:12" s="310" customFormat="1" ht="15" customHeight="1" x14ac:dyDescent="0.2">
      <c r="A120" s="304" t="s">
        <v>27</v>
      </c>
      <c r="B120" s="305"/>
      <c r="C120" s="305"/>
      <c r="D120" s="306" t="s">
        <v>4014</v>
      </c>
      <c r="E120" s="305"/>
      <c r="F120" s="305"/>
      <c r="G120" s="307"/>
      <c r="H120" s="308"/>
      <c r="I120" s="309">
        <f>SUM(I121:I123)</f>
        <v>10732.311600000003</v>
      </c>
      <c r="K120" s="311"/>
      <c r="L120" s="312"/>
    </row>
    <row r="121" spans="1:12" ht="44.1" customHeight="1" x14ac:dyDescent="0.2">
      <c r="A121" s="88" t="s">
        <v>4072</v>
      </c>
      <c r="B121" s="93">
        <v>97086</v>
      </c>
      <c r="C121" s="89" t="s">
        <v>68</v>
      </c>
      <c r="D121" s="94" t="s">
        <v>1461</v>
      </c>
      <c r="E121" s="89" t="s">
        <v>3</v>
      </c>
      <c r="F121" s="89" t="s">
        <v>530</v>
      </c>
      <c r="G121" s="113">
        <v>111.96</v>
      </c>
      <c r="H121" s="113">
        <v>137.12</v>
      </c>
      <c r="I121" s="92">
        <f t="shared" si="2"/>
        <v>3429.3712000000005</v>
      </c>
    </row>
    <row r="122" spans="1:12" ht="30.2" customHeight="1" x14ac:dyDescent="0.2">
      <c r="A122" s="88" t="s">
        <v>4073</v>
      </c>
      <c r="B122" s="95">
        <v>96545</v>
      </c>
      <c r="C122" s="96" t="s">
        <v>68</v>
      </c>
      <c r="D122" s="94" t="s">
        <v>1441</v>
      </c>
      <c r="E122" s="89" t="s">
        <v>25</v>
      </c>
      <c r="F122" s="89" t="s">
        <v>531</v>
      </c>
      <c r="G122" s="113">
        <v>15.41</v>
      </c>
      <c r="H122" s="113">
        <v>18.87</v>
      </c>
      <c r="I122" s="92">
        <f t="shared" si="2"/>
        <v>5028.6663000000008</v>
      </c>
    </row>
    <row r="123" spans="1:12" ht="41.85" customHeight="1" x14ac:dyDescent="0.2">
      <c r="A123" s="88" t="s">
        <v>4074</v>
      </c>
      <c r="B123" s="93">
        <v>97096</v>
      </c>
      <c r="C123" s="89" t="s">
        <v>68</v>
      </c>
      <c r="D123" s="94" t="s">
        <v>1462</v>
      </c>
      <c r="E123" s="89" t="s">
        <v>14</v>
      </c>
      <c r="F123" s="89" t="s">
        <v>533</v>
      </c>
      <c r="G123" s="113">
        <v>647.04</v>
      </c>
      <c r="H123" s="113">
        <v>792.43</v>
      </c>
      <c r="I123" s="92">
        <f t="shared" si="2"/>
        <v>2274.2741000000001</v>
      </c>
    </row>
    <row r="124" spans="1:12" s="310" customFormat="1" ht="15" customHeight="1" x14ac:dyDescent="0.2">
      <c r="A124" s="304" t="s">
        <v>28</v>
      </c>
      <c r="B124" s="305"/>
      <c r="C124" s="305"/>
      <c r="D124" s="306" t="s">
        <v>4015</v>
      </c>
      <c r="E124" s="305"/>
      <c r="F124" s="305"/>
      <c r="G124" s="307"/>
      <c r="H124" s="308"/>
      <c r="I124" s="309">
        <f>SUM(I125:I129)</f>
        <v>2396.6014</v>
      </c>
      <c r="K124" s="311"/>
      <c r="L124" s="312"/>
    </row>
    <row r="125" spans="1:12" ht="38.450000000000003" customHeight="1" x14ac:dyDescent="0.2">
      <c r="A125" s="88" t="s">
        <v>4075</v>
      </c>
      <c r="B125" s="95">
        <v>96619</v>
      </c>
      <c r="C125" s="96" t="s">
        <v>68</v>
      </c>
      <c r="D125" s="94" t="s">
        <v>1449</v>
      </c>
      <c r="E125" s="89" t="s">
        <v>3</v>
      </c>
      <c r="F125" s="89" t="s">
        <v>534</v>
      </c>
      <c r="G125" s="113">
        <v>36.659999999999997</v>
      </c>
      <c r="H125" s="113">
        <v>44.9</v>
      </c>
      <c r="I125" s="92">
        <f t="shared" si="2"/>
        <v>71.84</v>
      </c>
    </row>
    <row r="126" spans="1:12" ht="40.700000000000003" customHeight="1" x14ac:dyDescent="0.2">
      <c r="A126" s="88" t="s">
        <v>4076</v>
      </c>
      <c r="B126" s="95">
        <v>96534</v>
      </c>
      <c r="C126" s="96" t="s">
        <v>68</v>
      </c>
      <c r="D126" s="94" t="s">
        <v>1463</v>
      </c>
      <c r="E126" s="89" t="s">
        <v>3</v>
      </c>
      <c r="F126" s="89" t="s">
        <v>535</v>
      </c>
      <c r="G126" s="113">
        <v>76.290000000000006</v>
      </c>
      <c r="H126" s="113">
        <v>93.43</v>
      </c>
      <c r="I126" s="92">
        <f t="shared" si="2"/>
        <v>896.928</v>
      </c>
    </row>
    <row r="127" spans="1:12" ht="42.75" customHeight="1" x14ac:dyDescent="0.2">
      <c r="A127" s="88" t="s">
        <v>4077</v>
      </c>
      <c r="B127" s="93">
        <v>104919</v>
      </c>
      <c r="C127" s="89" t="s">
        <v>68</v>
      </c>
      <c r="D127" s="94" t="s">
        <v>1459</v>
      </c>
      <c r="E127" s="89" t="s">
        <v>25</v>
      </c>
      <c r="F127" s="89" t="s">
        <v>536</v>
      </c>
      <c r="G127" s="113">
        <v>12.51</v>
      </c>
      <c r="H127" s="113">
        <v>15.32</v>
      </c>
      <c r="I127" s="92">
        <f t="shared" si="2"/>
        <v>344.0872</v>
      </c>
    </row>
    <row r="128" spans="1:12" ht="42.75" customHeight="1" x14ac:dyDescent="0.2">
      <c r="A128" s="88" t="s">
        <v>4078</v>
      </c>
      <c r="B128" s="93">
        <v>92915</v>
      </c>
      <c r="C128" s="89" t="s">
        <v>68</v>
      </c>
      <c r="D128" s="94" t="s">
        <v>1446</v>
      </c>
      <c r="E128" s="89" t="s">
        <v>25</v>
      </c>
      <c r="F128" s="89" t="s">
        <v>537</v>
      </c>
      <c r="G128" s="113">
        <v>15.77</v>
      </c>
      <c r="H128" s="113">
        <v>19.309999999999999</v>
      </c>
      <c r="I128" s="92">
        <f t="shared" si="2"/>
        <v>204.29979999999998</v>
      </c>
    </row>
    <row r="129" spans="1:12" ht="42.2" customHeight="1" x14ac:dyDescent="0.2">
      <c r="A129" s="88" t="s">
        <v>4079</v>
      </c>
      <c r="B129" s="93">
        <v>96557</v>
      </c>
      <c r="C129" s="89" t="s">
        <v>68</v>
      </c>
      <c r="D129" s="94" t="s">
        <v>1447</v>
      </c>
      <c r="E129" s="89" t="s">
        <v>14</v>
      </c>
      <c r="F129" s="89" t="s">
        <v>538</v>
      </c>
      <c r="G129" s="113">
        <v>748.01</v>
      </c>
      <c r="H129" s="113">
        <v>916.09</v>
      </c>
      <c r="I129" s="92">
        <f t="shared" si="2"/>
        <v>879.44640000000004</v>
      </c>
    </row>
    <row r="130" spans="1:12" s="10" customFormat="1" ht="14.25" x14ac:dyDescent="0.2">
      <c r="A130" s="101" t="s">
        <v>132</v>
      </c>
      <c r="B130" s="102"/>
      <c r="C130" s="102"/>
      <c r="D130" s="103" t="s">
        <v>539</v>
      </c>
      <c r="E130" s="102"/>
      <c r="F130" s="102"/>
      <c r="G130" s="112"/>
      <c r="H130" s="112"/>
      <c r="I130" s="115">
        <v>2551550.46</v>
      </c>
      <c r="K130" s="217"/>
      <c r="L130" s="213"/>
    </row>
    <row r="131" spans="1:12" s="310" customFormat="1" ht="15" customHeight="1" x14ac:dyDescent="0.2">
      <c r="A131" s="304" t="s">
        <v>29</v>
      </c>
      <c r="B131" s="305"/>
      <c r="C131" s="305"/>
      <c r="D131" s="306" t="s">
        <v>4097</v>
      </c>
      <c r="E131" s="305"/>
      <c r="F131" s="305"/>
      <c r="G131" s="307"/>
      <c r="H131" s="308"/>
      <c r="I131" s="309">
        <f>SUM(I132:I139)</f>
        <v>270224.30320000002</v>
      </c>
      <c r="K131" s="311"/>
      <c r="L131" s="312"/>
    </row>
    <row r="132" spans="1:12" ht="43.35" customHeight="1" x14ac:dyDescent="0.2">
      <c r="A132" s="88" t="s">
        <v>4098</v>
      </c>
      <c r="B132" s="93">
        <v>92443</v>
      </c>
      <c r="C132" s="89" t="s">
        <v>68</v>
      </c>
      <c r="D132" s="94" t="s">
        <v>1464</v>
      </c>
      <c r="E132" s="89" t="s">
        <v>3</v>
      </c>
      <c r="F132" s="89" t="s">
        <v>541</v>
      </c>
      <c r="G132" s="113">
        <v>41.12</v>
      </c>
      <c r="H132" s="113">
        <v>50.36</v>
      </c>
      <c r="I132" s="92">
        <f t="shared" si="2"/>
        <v>68478.017200000002</v>
      </c>
    </row>
    <row r="133" spans="1:12" ht="39" customHeight="1" x14ac:dyDescent="0.2">
      <c r="A133" s="88" t="s">
        <v>4099</v>
      </c>
      <c r="B133" s="93">
        <v>92760</v>
      </c>
      <c r="C133" s="89" t="s">
        <v>68</v>
      </c>
      <c r="D133" s="94" t="s">
        <v>1465</v>
      </c>
      <c r="E133" s="89" t="s">
        <v>25</v>
      </c>
      <c r="F133" s="89" t="s">
        <v>543</v>
      </c>
      <c r="G133" s="113">
        <v>12.98</v>
      </c>
      <c r="H133" s="113">
        <v>15.9</v>
      </c>
      <c r="I133" s="92">
        <f t="shared" si="2"/>
        <v>353.77500000000003</v>
      </c>
    </row>
    <row r="134" spans="1:12" ht="34.700000000000003" customHeight="1" x14ac:dyDescent="0.2">
      <c r="A134" s="88" t="s">
        <v>4100</v>
      </c>
      <c r="B134" s="95">
        <v>92762</v>
      </c>
      <c r="C134" s="96" t="s">
        <v>68</v>
      </c>
      <c r="D134" s="94" t="s">
        <v>1466</v>
      </c>
      <c r="E134" s="89" t="s">
        <v>25</v>
      </c>
      <c r="F134" s="89" t="s">
        <v>545</v>
      </c>
      <c r="G134" s="113">
        <v>11.1</v>
      </c>
      <c r="H134" s="113">
        <v>13.59</v>
      </c>
      <c r="I134" s="92">
        <f t="shared" si="2"/>
        <v>34649.607599999996</v>
      </c>
    </row>
    <row r="135" spans="1:12" ht="36.950000000000003" customHeight="1" x14ac:dyDescent="0.2">
      <c r="A135" s="88" t="s">
        <v>4101</v>
      </c>
      <c r="B135" s="95">
        <v>92763</v>
      </c>
      <c r="C135" s="96" t="s">
        <v>68</v>
      </c>
      <c r="D135" s="94" t="s">
        <v>1467</v>
      </c>
      <c r="E135" s="89" t="s">
        <v>25</v>
      </c>
      <c r="F135" s="89" t="s">
        <v>547</v>
      </c>
      <c r="G135" s="113">
        <v>9.4</v>
      </c>
      <c r="H135" s="113">
        <v>11.51</v>
      </c>
      <c r="I135" s="92">
        <f t="shared" si="2"/>
        <v>23100.915300000001</v>
      </c>
    </row>
    <row r="136" spans="1:12" ht="37.5" customHeight="1" x14ac:dyDescent="0.2">
      <c r="A136" s="88" t="s">
        <v>4102</v>
      </c>
      <c r="B136" s="95">
        <v>92764</v>
      </c>
      <c r="C136" s="96" t="s">
        <v>68</v>
      </c>
      <c r="D136" s="94" t="s">
        <v>1468</v>
      </c>
      <c r="E136" s="89" t="s">
        <v>25</v>
      </c>
      <c r="F136" s="89" t="s">
        <v>549</v>
      </c>
      <c r="G136" s="113">
        <v>9.1300000000000008</v>
      </c>
      <c r="H136" s="113">
        <v>11.18</v>
      </c>
      <c r="I136" s="92">
        <f t="shared" si="2"/>
        <v>20078.385600000001</v>
      </c>
    </row>
    <row r="137" spans="1:12" ht="36.200000000000003" customHeight="1" x14ac:dyDescent="0.2">
      <c r="A137" s="88" t="s">
        <v>4103</v>
      </c>
      <c r="B137" s="95">
        <v>92765</v>
      </c>
      <c r="C137" s="96" t="s">
        <v>68</v>
      </c>
      <c r="D137" s="94" t="s">
        <v>1469</v>
      </c>
      <c r="E137" s="89" t="s">
        <v>25</v>
      </c>
      <c r="F137" s="89" t="s">
        <v>551</v>
      </c>
      <c r="G137" s="113">
        <v>10.42</v>
      </c>
      <c r="H137" s="113">
        <v>12.76</v>
      </c>
      <c r="I137" s="92">
        <f t="shared" si="2"/>
        <v>7002.4327999999996</v>
      </c>
    </row>
    <row r="138" spans="1:12" ht="36.200000000000003" customHeight="1" x14ac:dyDescent="0.2">
      <c r="A138" s="88" t="s">
        <v>4104</v>
      </c>
      <c r="B138" s="95">
        <v>92759</v>
      </c>
      <c r="C138" s="96" t="s">
        <v>68</v>
      </c>
      <c r="D138" s="94" t="s">
        <v>1470</v>
      </c>
      <c r="E138" s="89" t="s">
        <v>25</v>
      </c>
      <c r="F138" s="89" t="s">
        <v>553</v>
      </c>
      <c r="G138" s="113">
        <v>13.51</v>
      </c>
      <c r="H138" s="113">
        <v>16.55</v>
      </c>
      <c r="I138" s="92">
        <f t="shared" si="2"/>
        <v>35486.178999999996</v>
      </c>
    </row>
    <row r="139" spans="1:12" ht="36.75" customHeight="1" x14ac:dyDescent="0.2">
      <c r="A139" s="88" t="s">
        <v>4105</v>
      </c>
      <c r="B139" s="96" t="s">
        <v>554</v>
      </c>
      <c r="C139" s="96" t="s">
        <v>409</v>
      </c>
      <c r="D139" s="94" t="s">
        <v>555</v>
      </c>
      <c r="E139" s="89" t="s">
        <v>14</v>
      </c>
      <c r="F139" s="89" t="s">
        <v>556</v>
      </c>
      <c r="G139" s="113">
        <v>694.14</v>
      </c>
      <c r="H139" s="113">
        <v>850.11</v>
      </c>
      <c r="I139" s="92">
        <f t="shared" si="2"/>
        <v>81074.990700000009</v>
      </c>
    </row>
    <row r="140" spans="1:12" s="310" customFormat="1" ht="15" customHeight="1" x14ac:dyDescent="0.2">
      <c r="A140" s="304" t="s">
        <v>30</v>
      </c>
      <c r="B140" s="305"/>
      <c r="C140" s="305"/>
      <c r="D140" s="306" t="s">
        <v>4106</v>
      </c>
      <c r="E140" s="305"/>
      <c r="F140" s="305"/>
      <c r="G140" s="307"/>
      <c r="H140" s="308"/>
      <c r="I140" s="309">
        <f>SUM(I141:I144)</f>
        <v>21710.085600000002</v>
      </c>
      <c r="K140" s="311"/>
      <c r="L140" s="312"/>
    </row>
    <row r="141" spans="1:12" ht="38.25" customHeight="1" x14ac:dyDescent="0.2">
      <c r="A141" s="88" t="s">
        <v>4112</v>
      </c>
      <c r="B141" s="95">
        <v>92443</v>
      </c>
      <c r="C141" s="96" t="s">
        <v>68</v>
      </c>
      <c r="D141" s="94" t="s">
        <v>1464</v>
      </c>
      <c r="E141" s="89" t="s">
        <v>3</v>
      </c>
      <c r="F141" s="89" t="s">
        <v>557</v>
      </c>
      <c r="G141" s="113">
        <v>41.12</v>
      </c>
      <c r="H141" s="113">
        <v>50.36</v>
      </c>
      <c r="I141" s="92">
        <f t="shared" si="2"/>
        <v>5827.1556</v>
      </c>
    </row>
    <row r="142" spans="1:12" ht="37.35" customHeight="1" x14ac:dyDescent="0.2">
      <c r="A142" s="88" t="s">
        <v>4113</v>
      </c>
      <c r="B142" s="95">
        <v>92762</v>
      </c>
      <c r="C142" s="96" t="s">
        <v>68</v>
      </c>
      <c r="D142" s="94" t="s">
        <v>1466</v>
      </c>
      <c r="E142" s="89" t="s">
        <v>25</v>
      </c>
      <c r="F142" s="89" t="s">
        <v>558</v>
      </c>
      <c r="G142" s="113">
        <v>11.1</v>
      </c>
      <c r="H142" s="113">
        <v>13.59</v>
      </c>
      <c r="I142" s="92">
        <f t="shared" si="2"/>
        <v>8485.5959999999995</v>
      </c>
    </row>
    <row r="143" spans="1:12" ht="42" customHeight="1" x14ac:dyDescent="0.2">
      <c r="A143" s="88" t="s">
        <v>4114</v>
      </c>
      <c r="B143" s="93">
        <v>92759</v>
      </c>
      <c r="C143" s="89" t="s">
        <v>68</v>
      </c>
      <c r="D143" s="94" t="s">
        <v>1470</v>
      </c>
      <c r="E143" s="89" t="s">
        <v>25</v>
      </c>
      <c r="F143" s="89" t="s">
        <v>559</v>
      </c>
      <c r="G143" s="113">
        <v>13.51</v>
      </c>
      <c r="H143" s="113">
        <v>16.55</v>
      </c>
      <c r="I143" s="92">
        <f t="shared" si="2"/>
        <v>2594.2125000000001</v>
      </c>
    </row>
    <row r="144" spans="1:12" ht="39.75" customHeight="1" x14ac:dyDescent="0.2">
      <c r="A144" s="88" t="s">
        <v>4115</v>
      </c>
      <c r="B144" s="89" t="s">
        <v>554</v>
      </c>
      <c r="C144" s="89" t="s">
        <v>409</v>
      </c>
      <c r="D144" s="94" t="s">
        <v>555</v>
      </c>
      <c r="E144" s="89" t="s">
        <v>14</v>
      </c>
      <c r="F144" s="89" t="s">
        <v>560</v>
      </c>
      <c r="G144" s="113">
        <v>694.14</v>
      </c>
      <c r="H144" s="113">
        <v>850.11</v>
      </c>
      <c r="I144" s="92">
        <f t="shared" si="2"/>
        <v>4803.1215000000002</v>
      </c>
    </row>
    <row r="145" spans="1:12" s="310" customFormat="1" ht="15" customHeight="1" x14ac:dyDescent="0.2">
      <c r="A145" s="304" t="s">
        <v>31</v>
      </c>
      <c r="B145" s="305"/>
      <c r="C145" s="305"/>
      <c r="D145" s="306" t="s">
        <v>4107</v>
      </c>
      <c r="E145" s="305"/>
      <c r="F145" s="305"/>
      <c r="G145" s="307"/>
      <c r="H145" s="308"/>
      <c r="I145" s="309">
        <f>SUM(I146:I149)</f>
        <v>3277.4161000000004</v>
      </c>
      <c r="K145" s="311"/>
      <c r="L145" s="312"/>
    </row>
    <row r="146" spans="1:12" ht="38.1" customHeight="1" x14ac:dyDescent="0.2">
      <c r="A146" s="88" t="s">
        <v>4108</v>
      </c>
      <c r="B146" s="95">
        <v>92443</v>
      </c>
      <c r="C146" s="96" t="s">
        <v>68</v>
      </c>
      <c r="D146" s="94" t="s">
        <v>540</v>
      </c>
      <c r="E146" s="89" t="s">
        <v>3</v>
      </c>
      <c r="F146" s="89" t="s">
        <v>561</v>
      </c>
      <c r="G146" s="113">
        <v>41.12</v>
      </c>
      <c r="H146" s="113">
        <v>50.36</v>
      </c>
      <c r="I146" s="92">
        <f t="shared" si="2"/>
        <v>805.76</v>
      </c>
    </row>
    <row r="147" spans="1:12" ht="34.5" customHeight="1" x14ac:dyDescent="0.2">
      <c r="A147" s="88" t="s">
        <v>4109</v>
      </c>
      <c r="B147" s="95">
        <v>92762</v>
      </c>
      <c r="C147" s="96" t="s">
        <v>68</v>
      </c>
      <c r="D147" s="94" t="s">
        <v>544</v>
      </c>
      <c r="E147" s="89" t="s">
        <v>25</v>
      </c>
      <c r="F147" s="89" t="s">
        <v>562</v>
      </c>
      <c r="G147" s="113">
        <v>11.1</v>
      </c>
      <c r="H147" s="113">
        <v>13.59</v>
      </c>
      <c r="I147" s="92">
        <f t="shared" si="2"/>
        <v>1079.5896</v>
      </c>
    </row>
    <row r="148" spans="1:12" ht="32.1" customHeight="1" x14ac:dyDescent="0.2">
      <c r="A148" s="88" t="s">
        <v>4110</v>
      </c>
      <c r="B148" s="95">
        <v>92759</v>
      </c>
      <c r="C148" s="96" t="s">
        <v>68</v>
      </c>
      <c r="D148" s="94" t="s">
        <v>552</v>
      </c>
      <c r="E148" s="89" t="s">
        <v>25</v>
      </c>
      <c r="F148" s="89" t="s">
        <v>563</v>
      </c>
      <c r="G148" s="113">
        <v>13.51</v>
      </c>
      <c r="H148" s="113">
        <v>16.55</v>
      </c>
      <c r="I148" s="92">
        <f t="shared" si="2"/>
        <v>456.94550000000004</v>
      </c>
    </row>
    <row r="149" spans="1:12" ht="34.700000000000003" customHeight="1" x14ac:dyDescent="0.2">
      <c r="A149" s="88" t="s">
        <v>4111</v>
      </c>
      <c r="B149" s="96" t="s">
        <v>554</v>
      </c>
      <c r="C149" s="96" t="s">
        <v>409</v>
      </c>
      <c r="D149" s="94" t="s">
        <v>555</v>
      </c>
      <c r="E149" s="89" t="s">
        <v>14</v>
      </c>
      <c r="F149" s="89" t="s">
        <v>564</v>
      </c>
      <c r="G149" s="113">
        <v>694.14</v>
      </c>
      <c r="H149" s="113">
        <v>850.11</v>
      </c>
      <c r="I149" s="92">
        <f t="shared" si="2"/>
        <v>935.12100000000009</v>
      </c>
    </row>
    <row r="150" spans="1:12" s="310" customFormat="1" ht="15" customHeight="1" x14ac:dyDescent="0.2">
      <c r="A150" s="304" t="s">
        <v>32</v>
      </c>
      <c r="B150" s="305"/>
      <c r="C150" s="305"/>
      <c r="D150" s="306" t="s">
        <v>4116</v>
      </c>
      <c r="E150" s="305"/>
      <c r="F150" s="305"/>
      <c r="G150" s="307"/>
      <c r="H150" s="308"/>
      <c r="I150" s="309">
        <f>SUM(I151:I160)</f>
        <v>434610.50259999995</v>
      </c>
      <c r="K150" s="311"/>
      <c r="L150" s="312"/>
    </row>
    <row r="151" spans="1:12" ht="37.5" customHeight="1" x14ac:dyDescent="0.2">
      <c r="A151" s="88" t="s">
        <v>4117</v>
      </c>
      <c r="B151" s="95">
        <v>92479</v>
      </c>
      <c r="C151" s="96" t="s">
        <v>68</v>
      </c>
      <c r="D151" s="94" t="s">
        <v>565</v>
      </c>
      <c r="E151" s="89" t="s">
        <v>3</v>
      </c>
      <c r="F151" s="89" t="s">
        <v>566</v>
      </c>
      <c r="G151" s="113">
        <v>59.35</v>
      </c>
      <c r="H151" s="113">
        <v>72.69</v>
      </c>
      <c r="I151" s="92">
        <f t="shared" si="2"/>
        <v>138880.06019999998</v>
      </c>
    </row>
    <row r="152" spans="1:12" ht="37.5" customHeight="1" x14ac:dyDescent="0.2">
      <c r="A152" s="88" t="s">
        <v>4118</v>
      </c>
      <c r="B152" s="95">
        <v>92760</v>
      </c>
      <c r="C152" s="96" t="s">
        <v>68</v>
      </c>
      <c r="D152" s="94" t="s">
        <v>542</v>
      </c>
      <c r="E152" s="89" t="s">
        <v>25</v>
      </c>
      <c r="F152" s="89" t="s">
        <v>567</v>
      </c>
      <c r="G152" s="113">
        <v>12.98</v>
      </c>
      <c r="H152" s="113">
        <v>15.9</v>
      </c>
      <c r="I152" s="92">
        <f t="shared" si="2"/>
        <v>4040.0309999999999</v>
      </c>
    </row>
    <row r="153" spans="1:12" ht="37.700000000000003" customHeight="1" x14ac:dyDescent="0.2">
      <c r="A153" s="88" t="s">
        <v>4119</v>
      </c>
      <c r="B153" s="95">
        <v>92761</v>
      </c>
      <c r="C153" s="96" t="s">
        <v>68</v>
      </c>
      <c r="D153" s="94" t="s">
        <v>568</v>
      </c>
      <c r="E153" s="89" t="s">
        <v>25</v>
      </c>
      <c r="F153" s="89" t="s">
        <v>569</v>
      </c>
      <c r="G153" s="113">
        <v>12.35</v>
      </c>
      <c r="H153" s="113">
        <v>15.13</v>
      </c>
      <c r="I153" s="92">
        <f t="shared" si="2"/>
        <v>28004.570900000002</v>
      </c>
    </row>
    <row r="154" spans="1:12" ht="35.85" customHeight="1" x14ac:dyDescent="0.2">
      <c r="A154" s="88" t="s">
        <v>4120</v>
      </c>
      <c r="B154" s="95">
        <v>92762</v>
      </c>
      <c r="C154" s="96" t="s">
        <v>68</v>
      </c>
      <c r="D154" s="94" t="s">
        <v>544</v>
      </c>
      <c r="E154" s="89" t="s">
        <v>25</v>
      </c>
      <c r="F154" s="89" t="s">
        <v>570</v>
      </c>
      <c r="G154" s="113">
        <v>11.1</v>
      </c>
      <c r="H154" s="113">
        <v>13.59</v>
      </c>
      <c r="I154" s="92">
        <f t="shared" si="2"/>
        <v>39338.701199999996</v>
      </c>
    </row>
    <row r="155" spans="1:12" ht="35.85" customHeight="1" x14ac:dyDescent="0.2">
      <c r="A155" s="88" t="s">
        <v>4121</v>
      </c>
      <c r="B155" s="95">
        <v>92763</v>
      </c>
      <c r="C155" s="96" t="s">
        <v>68</v>
      </c>
      <c r="D155" s="94" t="s">
        <v>546</v>
      </c>
      <c r="E155" s="89" t="s">
        <v>25</v>
      </c>
      <c r="F155" s="89" t="s">
        <v>571</v>
      </c>
      <c r="G155" s="113">
        <v>9.4</v>
      </c>
      <c r="H155" s="113">
        <v>11.51</v>
      </c>
      <c r="I155" s="92">
        <f t="shared" si="2"/>
        <v>27427.869599999998</v>
      </c>
    </row>
    <row r="156" spans="1:12" ht="36.6" customHeight="1" x14ac:dyDescent="0.2">
      <c r="A156" s="88" t="s">
        <v>4122</v>
      </c>
      <c r="B156" s="95">
        <v>92764</v>
      </c>
      <c r="C156" s="96" t="s">
        <v>68</v>
      </c>
      <c r="D156" s="94" t="s">
        <v>548</v>
      </c>
      <c r="E156" s="89" t="s">
        <v>25</v>
      </c>
      <c r="F156" s="89" t="s">
        <v>572</v>
      </c>
      <c r="G156" s="113">
        <v>9.1300000000000008</v>
      </c>
      <c r="H156" s="113">
        <v>11.18</v>
      </c>
      <c r="I156" s="92">
        <f t="shared" si="2"/>
        <v>23782.319599999999</v>
      </c>
    </row>
    <row r="157" spans="1:12" ht="32.450000000000003" customHeight="1" x14ac:dyDescent="0.2">
      <c r="A157" s="88" t="s">
        <v>4123</v>
      </c>
      <c r="B157" s="95">
        <v>92765</v>
      </c>
      <c r="C157" s="96" t="s">
        <v>68</v>
      </c>
      <c r="D157" s="94" t="s">
        <v>550</v>
      </c>
      <c r="E157" s="89" t="s">
        <v>25</v>
      </c>
      <c r="F157" s="89" t="s">
        <v>573</v>
      </c>
      <c r="G157" s="113">
        <v>10.42</v>
      </c>
      <c r="H157" s="113">
        <v>12.76</v>
      </c>
      <c r="I157" s="92">
        <f t="shared" si="2"/>
        <v>6301.6535999999996</v>
      </c>
    </row>
    <row r="158" spans="1:12" ht="31.5" customHeight="1" x14ac:dyDescent="0.2">
      <c r="A158" s="88" t="s">
        <v>4124</v>
      </c>
      <c r="B158" s="95">
        <v>92766</v>
      </c>
      <c r="C158" s="96" t="s">
        <v>68</v>
      </c>
      <c r="D158" s="94" t="s">
        <v>574</v>
      </c>
      <c r="E158" s="89" t="s">
        <v>25</v>
      </c>
      <c r="F158" s="89" t="s">
        <v>575</v>
      </c>
      <c r="G158" s="113">
        <v>10.33</v>
      </c>
      <c r="H158" s="113">
        <v>12.65</v>
      </c>
      <c r="I158" s="92">
        <f t="shared" si="2"/>
        <v>4777.7785000000003</v>
      </c>
    </row>
    <row r="159" spans="1:12" ht="35.25" customHeight="1" x14ac:dyDescent="0.2">
      <c r="A159" s="88" t="s">
        <v>4125</v>
      </c>
      <c r="B159" s="95">
        <v>92759</v>
      </c>
      <c r="C159" s="96" t="s">
        <v>68</v>
      </c>
      <c r="D159" s="94" t="s">
        <v>552</v>
      </c>
      <c r="E159" s="89" t="s">
        <v>25</v>
      </c>
      <c r="F159" s="89" t="s">
        <v>576</v>
      </c>
      <c r="G159" s="113">
        <v>13.51</v>
      </c>
      <c r="H159" s="113">
        <v>16.55</v>
      </c>
      <c r="I159" s="92">
        <f t="shared" si="2"/>
        <v>41730.163</v>
      </c>
    </row>
    <row r="160" spans="1:12" ht="40.35" customHeight="1" x14ac:dyDescent="0.2">
      <c r="A160" s="88" t="s">
        <v>4126</v>
      </c>
      <c r="B160" s="96" t="s">
        <v>577</v>
      </c>
      <c r="C160" s="96" t="s">
        <v>409</v>
      </c>
      <c r="D160" s="94" t="s">
        <v>578</v>
      </c>
      <c r="E160" s="89" t="s">
        <v>14</v>
      </c>
      <c r="F160" s="89" t="s">
        <v>579</v>
      </c>
      <c r="G160" s="113">
        <v>694.35</v>
      </c>
      <c r="H160" s="113">
        <v>850.37</v>
      </c>
      <c r="I160" s="92">
        <f t="shared" si="2"/>
        <v>120327.355</v>
      </c>
    </row>
    <row r="161" spans="1:12" s="310" customFormat="1" ht="15" customHeight="1" x14ac:dyDescent="0.2">
      <c r="A161" s="304" t="s">
        <v>33</v>
      </c>
      <c r="B161" s="305"/>
      <c r="C161" s="305"/>
      <c r="D161" s="306" t="s">
        <v>4127</v>
      </c>
      <c r="E161" s="305"/>
      <c r="F161" s="305"/>
      <c r="G161" s="307"/>
      <c r="H161" s="308"/>
      <c r="I161" s="309">
        <f>SUM(I162:I167)</f>
        <v>158631.45750000002</v>
      </c>
      <c r="K161" s="311"/>
      <c r="L161" s="312"/>
    </row>
    <row r="162" spans="1:12" ht="42.75" customHeight="1" x14ac:dyDescent="0.2">
      <c r="A162" s="88" t="s">
        <v>4128</v>
      </c>
      <c r="B162" s="93">
        <v>92479</v>
      </c>
      <c r="C162" s="89" t="s">
        <v>68</v>
      </c>
      <c r="D162" s="94" t="s">
        <v>565</v>
      </c>
      <c r="E162" s="89" t="s">
        <v>3</v>
      </c>
      <c r="F162" s="89" t="s">
        <v>580</v>
      </c>
      <c r="G162" s="113">
        <v>59.35</v>
      </c>
      <c r="H162" s="113">
        <v>72.69</v>
      </c>
      <c r="I162" s="92">
        <f t="shared" si="2"/>
        <v>79663.151700000002</v>
      </c>
    </row>
    <row r="163" spans="1:12" ht="41.25" customHeight="1" x14ac:dyDescent="0.2">
      <c r="A163" s="88" t="s">
        <v>4129</v>
      </c>
      <c r="B163" s="93">
        <v>92761</v>
      </c>
      <c r="C163" s="89" t="s">
        <v>68</v>
      </c>
      <c r="D163" s="94" t="s">
        <v>568</v>
      </c>
      <c r="E163" s="89" t="s">
        <v>25</v>
      </c>
      <c r="F163" s="89" t="s">
        <v>581</v>
      </c>
      <c r="G163" s="113">
        <v>12.35</v>
      </c>
      <c r="H163" s="113">
        <v>15.13</v>
      </c>
      <c r="I163" s="92">
        <f t="shared" si="2"/>
        <v>7957.4722000000011</v>
      </c>
    </row>
    <row r="164" spans="1:12" ht="38.1" customHeight="1" x14ac:dyDescent="0.2">
      <c r="A164" s="88" t="s">
        <v>4130</v>
      </c>
      <c r="B164" s="95">
        <v>92762</v>
      </c>
      <c r="C164" s="96" t="s">
        <v>68</v>
      </c>
      <c r="D164" s="94" t="s">
        <v>544</v>
      </c>
      <c r="E164" s="89" t="s">
        <v>25</v>
      </c>
      <c r="F164" s="89" t="s">
        <v>582</v>
      </c>
      <c r="G164" s="113">
        <v>11.1</v>
      </c>
      <c r="H164" s="113">
        <v>13.59</v>
      </c>
      <c r="I164" s="92">
        <f t="shared" si="2"/>
        <v>567.24660000000006</v>
      </c>
    </row>
    <row r="165" spans="1:12" ht="35.1" customHeight="1" x14ac:dyDescent="0.2">
      <c r="A165" s="88" t="s">
        <v>4131</v>
      </c>
      <c r="B165" s="95">
        <v>92763</v>
      </c>
      <c r="C165" s="96" t="s">
        <v>68</v>
      </c>
      <c r="D165" s="94" t="s">
        <v>546</v>
      </c>
      <c r="E165" s="89" t="s">
        <v>25</v>
      </c>
      <c r="F165" s="89" t="s">
        <v>583</v>
      </c>
      <c r="G165" s="113">
        <v>9.4</v>
      </c>
      <c r="H165" s="113">
        <v>11.51</v>
      </c>
      <c r="I165" s="92">
        <f t="shared" si="2"/>
        <v>39.939700000000002</v>
      </c>
    </row>
    <row r="166" spans="1:12" ht="34.700000000000003" customHeight="1" x14ac:dyDescent="0.2">
      <c r="A166" s="88" t="s">
        <v>4132</v>
      </c>
      <c r="B166" s="95">
        <v>92759</v>
      </c>
      <c r="C166" s="96" t="s">
        <v>68</v>
      </c>
      <c r="D166" s="94" t="s">
        <v>552</v>
      </c>
      <c r="E166" s="89" t="s">
        <v>25</v>
      </c>
      <c r="F166" s="89" t="s">
        <v>584</v>
      </c>
      <c r="G166" s="113">
        <v>13.51</v>
      </c>
      <c r="H166" s="113">
        <v>16.55</v>
      </c>
      <c r="I166" s="92">
        <f t="shared" si="2"/>
        <v>4295.8834999999999</v>
      </c>
    </row>
    <row r="167" spans="1:12" ht="40.35" customHeight="1" x14ac:dyDescent="0.2">
      <c r="A167" s="88" t="s">
        <v>4133</v>
      </c>
      <c r="B167" s="96" t="s">
        <v>577</v>
      </c>
      <c r="C167" s="96" t="s">
        <v>409</v>
      </c>
      <c r="D167" s="94" t="s">
        <v>578</v>
      </c>
      <c r="E167" s="89" t="s">
        <v>14</v>
      </c>
      <c r="F167" s="89" t="s">
        <v>585</v>
      </c>
      <c r="G167" s="113">
        <v>694.35</v>
      </c>
      <c r="H167" s="113">
        <v>850.37</v>
      </c>
      <c r="I167" s="92">
        <f t="shared" si="2"/>
        <v>66107.763800000001</v>
      </c>
    </row>
    <row r="168" spans="1:12" s="310" customFormat="1" ht="15" customHeight="1" x14ac:dyDescent="0.2">
      <c r="A168" s="304" t="s">
        <v>34</v>
      </c>
      <c r="B168" s="305"/>
      <c r="C168" s="305"/>
      <c r="D168" s="306" t="s">
        <v>4134</v>
      </c>
      <c r="E168" s="305"/>
      <c r="F168" s="305"/>
      <c r="G168" s="307"/>
      <c r="H168" s="308"/>
      <c r="I168" s="309">
        <f>SUM(I169)</f>
        <v>12768.384</v>
      </c>
      <c r="K168" s="311"/>
      <c r="L168" s="312"/>
    </row>
    <row r="169" spans="1:12" ht="29.25" customHeight="1" x14ac:dyDescent="0.2">
      <c r="A169" s="88" t="s">
        <v>4135</v>
      </c>
      <c r="B169" s="95">
        <v>93184</v>
      </c>
      <c r="C169" s="96" t="s">
        <v>68</v>
      </c>
      <c r="D169" s="94" t="s">
        <v>586</v>
      </c>
      <c r="E169" s="89" t="s">
        <v>8</v>
      </c>
      <c r="F169" s="89" t="s">
        <v>587</v>
      </c>
      <c r="G169" s="113">
        <v>26.49</v>
      </c>
      <c r="H169" s="113">
        <v>32.44</v>
      </c>
      <c r="I169" s="92">
        <f t="shared" si="2"/>
        <v>12768.384</v>
      </c>
    </row>
    <row r="170" spans="1:12" s="310" customFormat="1" ht="15" customHeight="1" x14ac:dyDescent="0.2">
      <c r="A170" s="304" t="s">
        <v>35</v>
      </c>
      <c r="B170" s="305"/>
      <c r="C170" s="305"/>
      <c r="D170" s="306" t="s">
        <v>4136</v>
      </c>
      <c r="E170" s="305"/>
      <c r="F170" s="305"/>
      <c r="G170" s="307"/>
      <c r="H170" s="308"/>
      <c r="I170" s="309">
        <f>SUM(I171:I175)</f>
        <v>63973.475999999995</v>
      </c>
      <c r="K170" s="311"/>
      <c r="L170" s="312"/>
    </row>
    <row r="171" spans="1:12" ht="45.6" customHeight="1" x14ac:dyDescent="0.2">
      <c r="A171" s="88" t="s">
        <v>4137</v>
      </c>
      <c r="B171" s="93">
        <v>92526</v>
      </c>
      <c r="C171" s="89" t="s">
        <v>68</v>
      </c>
      <c r="D171" s="94" t="s">
        <v>588</v>
      </c>
      <c r="E171" s="89" t="s">
        <v>3</v>
      </c>
      <c r="F171" s="89" t="s">
        <v>589</v>
      </c>
      <c r="G171" s="113">
        <v>31.38</v>
      </c>
      <c r="H171" s="113">
        <v>38.43</v>
      </c>
      <c r="I171" s="92">
        <f t="shared" si="2"/>
        <v>193.68719999999999</v>
      </c>
    </row>
    <row r="172" spans="1:12" ht="31.7" customHeight="1" x14ac:dyDescent="0.2">
      <c r="A172" s="88" t="s">
        <v>4138</v>
      </c>
      <c r="B172" s="95">
        <v>97113</v>
      </c>
      <c r="C172" s="96" t="s">
        <v>68</v>
      </c>
      <c r="D172" s="94" t="s">
        <v>590</v>
      </c>
      <c r="E172" s="89" t="s">
        <v>3</v>
      </c>
      <c r="F172" s="89" t="s">
        <v>591</v>
      </c>
      <c r="G172" s="113">
        <v>3.32</v>
      </c>
      <c r="H172" s="113">
        <v>4.07</v>
      </c>
      <c r="I172" s="92">
        <f t="shared" si="2"/>
        <v>1693.1200000000001</v>
      </c>
    </row>
    <row r="173" spans="1:12" ht="47.1" customHeight="1" x14ac:dyDescent="0.2">
      <c r="A173" s="88" t="s">
        <v>4139</v>
      </c>
      <c r="B173" s="93">
        <v>97088</v>
      </c>
      <c r="C173" s="89" t="s">
        <v>68</v>
      </c>
      <c r="D173" s="94" t="s">
        <v>3607</v>
      </c>
      <c r="E173" s="89" t="s">
        <v>25</v>
      </c>
      <c r="F173" s="89" t="s">
        <v>592</v>
      </c>
      <c r="G173" s="113">
        <v>15.73</v>
      </c>
      <c r="H173" s="113">
        <v>19.260000000000002</v>
      </c>
      <c r="I173" s="92">
        <f t="shared" si="2"/>
        <v>11857.996800000001</v>
      </c>
    </row>
    <row r="174" spans="1:12" ht="32.450000000000003" customHeight="1" x14ac:dyDescent="0.2">
      <c r="A174" s="88" t="s">
        <v>4140</v>
      </c>
      <c r="B174" s="95">
        <v>101747</v>
      </c>
      <c r="C174" s="96" t="s">
        <v>68</v>
      </c>
      <c r="D174" s="94" t="s">
        <v>3606</v>
      </c>
      <c r="E174" s="89" t="s">
        <v>3</v>
      </c>
      <c r="F174" s="89" t="s">
        <v>591</v>
      </c>
      <c r="G174" s="113">
        <v>90.52</v>
      </c>
      <c r="H174" s="113">
        <v>110.86</v>
      </c>
      <c r="I174" s="92">
        <f t="shared" si="2"/>
        <v>46117.760000000002</v>
      </c>
    </row>
    <row r="175" spans="1:12" ht="45" customHeight="1" x14ac:dyDescent="0.2">
      <c r="A175" s="88" t="s">
        <v>4141</v>
      </c>
      <c r="B175" s="93">
        <v>100324</v>
      </c>
      <c r="C175" s="89" t="s">
        <v>68</v>
      </c>
      <c r="D175" s="94" t="s">
        <v>3605</v>
      </c>
      <c r="E175" s="89" t="s">
        <v>14</v>
      </c>
      <c r="F175" s="89" t="s">
        <v>595</v>
      </c>
      <c r="G175" s="113">
        <v>161.38</v>
      </c>
      <c r="H175" s="113">
        <v>197.64</v>
      </c>
      <c r="I175" s="92">
        <f t="shared" si="2"/>
        <v>4110.9120000000003</v>
      </c>
    </row>
    <row r="176" spans="1:12" s="310" customFormat="1" ht="15" customHeight="1" x14ac:dyDescent="0.2">
      <c r="A176" s="304" t="s">
        <v>36</v>
      </c>
      <c r="B176" s="305"/>
      <c r="C176" s="305"/>
      <c r="D176" s="306" t="s">
        <v>4142</v>
      </c>
      <c r="E176" s="305"/>
      <c r="F176" s="305"/>
      <c r="G176" s="307"/>
      <c r="H176" s="308"/>
      <c r="I176" s="309">
        <f>SUM(I177:I180)</f>
        <v>35642.957200000004</v>
      </c>
      <c r="K176" s="311"/>
      <c r="L176" s="312"/>
    </row>
    <row r="177" spans="1:12" ht="42.75" customHeight="1" x14ac:dyDescent="0.2">
      <c r="A177" s="88" t="s">
        <v>4143</v>
      </c>
      <c r="B177" s="93">
        <v>92514</v>
      </c>
      <c r="C177" s="89" t="s">
        <v>68</v>
      </c>
      <c r="D177" s="94" t="s">
        <v>3602</v>
      </c>
      <c r="E177" s="89" t="s">
        <v>3</v>
      </c>
      <c r="F177" s="89" t="s">
        <v>597</v>
      </c>
      <c r="G177" s="113">
        <v>38.24</v>
      </c>
      <c r="H177" s="113">
        <v>46.83</v>
      </c>
      <c r="I177" s="92">
        <f t="shared" si="2"/>
        <v>11594.6397</v>
      </c>
    </row>
    <row r="178" spans="1:12" ht="41.25" customHeight="1" x14ac:dyDescent="0.2">
      <c r="A178" s="88" t="s">
        <v>4144</v>
      </c>
      <c r="B178" s="93">
        <v>92769</v>
      </c>
      <c r="C178" s="89" t="s">
        <v>68</v>
      </c>
      <c r="D178" s="94" t="s">
        <v>3604</v>
      </c>
      <c r="E178" s="89" t="s">
        <v>25</v>
      </c>
      <c r="F178" s="89" t="s">
        <v>599</v>
      </c>
      <c r="G178" s="113">
        <v>12.55</v>
      </c>
      <c r="H178" s="113">
        <v>15.37</v>
      </c>
      <c r="I178" s="92">
        <f t="shared" si="2"/>
        <v>4217.6817000000001</v>
      </c>
    </row>
    <row r="179" spans="1:12" ht="39.6" customHeight="1" x14ac:dyDescent="0.2">
      <c r="A179" s="88" t="s">
        <v>4145</v>
      </c>
      <c r="B179" s="95">
        <v>92768</v>
      </c>
      <c r="C179" s="96" t="s">
        <v>68</v>
      </c>
      <c r="D179" s="94" t="s">
        <v>3603</v>
      </c>
      <c r="E179" s="89" t="s">
        <v>25</v>
      </c>
      <c r="F179" s="89" t="s">
        <v>601</v>
      </c>
      <c r="G179" s="113">
        <v>13.1</v>
      </c>
      <c r="H179" s="113">
        <v>16.04</v>
      </c>
      <c r="I179" s="92">
        <f t="shared" si="2"/>
        <v>3248.4207999999999</v>
      </c>
    </row>
    <row r="180" spans="1:12" ht="41.25" customHeight="1" x14ac:dyDescent="0.2">
      <c r="A180" s="88" t="s">
        <v>4146</v>
      </c>
      <c r="B180" s="96" t="s">
        <v>577</v>
      </c>
      <c r="C180" s="96" t="s">
        <v>409</v>
      </c>
      <c r="D180" s="94" t="s">
        <v>578</v>
      </c>
      <c r="E180" s="89" t="s">
        <v>14</v>
      </c>
      <c r="F180" s="89" t="s">
        <v>602</v>
      </c>
      <c r="G180" s="113">
        <v>694.35</v>
      </c>
      <c r="H180" s="113">
        <v>850.37</v>
      </c>
      <c r="I180" s="92">
        <f t="shared" si="2"/>
        <v>16582.215</v>
      </c>
    </row>
    <row r="181" spans="1:12" s="310" customFormat="1" ht="15" customHeight="1" x14ac:dyDescent="0.2">
      <c r="A181" s="304" t="s">
        <v>37</v>
      </c>
      <c r="B181" s="305"/>
      <c r="C181" s="305"/>
      <c r="D181" s="306" t="s">
        <v>4147</v>
      </c>
      <c r="E181" s="305"/>
      <c r="F181" s="305"/>
      <c r="G181" s="307"/>
      <c r="H181" s="308"/>
      <c r="I181" s="309">
        <f>SUM(I182:I184)</f>
        <v>1487.8951999999999</v>
      </c>
      <c r="K181" s="311"/>
      <c r="L181" s="312"/>
    </row>
    <row r="182" spans="1:12" ht="42.75" customHeight="1" x14ac:dyDescent="0.2">
      <c r="A182" s="88" t="s">
        <v>4148</v>
      </c>
      <c r="B182" s="93">
        <v>92514</v>
      </c>
      <c r="C182" s="89" t="s">
        <v>68</v>
      </c>
      <c r="D182" s="94" t="s">
        <v>3602</v>
      </c>
      <c r="E182" s="89" t="s">
        <v>3</v>
      </c>
      <c r="F182" s="89" t="s">
        <v>603</v>
      </c>
      <c r="G182" s="113">
        <v>38.24</v>
      </c>
      <c r="H182" s="113">
        <v>46.83</v>
      </c>
      <c r="I182" s="92">
        <f t="shared" si="2"/>
        <v>489.84180000000003</v>
      </c>
    </row>
    <row r="183" spans="1:12" ht="42.75" customHeight="1" x14ac:dyDescent="0.2">
      <c r="A183" s="88" t="s">
        <v>4149</v>
      </c>
      <c r="B183" s="93">
        <v>92768</v>
      </c>
      <c r="C183" s="89" t="s">
        <v>68</v>
      </c>
      <c r="D183" s="94" t="s">
        <v>3603</v>
      </c>
      <c r="E183" s="89" t="s">
        <v>25</v>
      </c>
      <c r="F183" s="89" t="s">
        <v>604</v>
      </c>
      <c r="G183" s="113">
        <v>13.1</v>
      </c>
      <c r="H183" s="113">
        <v>16.04</v>
      </c>
      <c r="I183" s="92">
        <f t="shared" si="2"/>
        <v>300.75</v>
      </c>
    </row>
    <row r="184" spans="1:12" ht="42.75" customHeight="1" x14ac:dyDescent="0.2">
      <c r="A184" s="88" t="s">
        <v>4150</v>
      </c>
      <c r="B184" s="89" t="s">
        <v>577</v>
      </c>
      <c r="C184" s="89" t="s">
        <v>409</v>
      </c>
      <c r="D184" s="94" t="s">
        <v>578</v>
      </c>
      <c r="E184" s="89" t="s">
        <v>14</v>
      </c>
      <c r="F184" s="89" t="s">
        <v>605</v>
      </c>
      <c r="G184" s="113">
        <v>694.35</v>
      </c>
      <c r="H184" s="113">
        <v>850.37</v>
      </c>
      <c r="I184" s="92">
        <f t="shared" si="2"/>
        <v>697.30340000000001</v>
      </c>
    </row>
    <row r="185" spans="1:12" s="310" customFormat="1" ht="15" customHeight="1" x14ac:dyDescent="0.2">
      <c r="A185" s="304" t="s">
        <v>38</v>
      </c>
      <c r="B185" s="305"/>
      <c r="C185" s="305"/>
      <c r="D185" s="306" t="s">
        <v>4151</v>
      </c>
      <c r="E185" s="305"/>
      <c r="F185" s="305"/>
      <c r="G185" s="307"/>
      <c r="H185" s="308"/>
      <c r="I185" s="309">
        <f>SUM(I186:I188)</f>
        <v>1461.4583999999998</v>
      </c>
      <c r="K185" s="311"/>
      <c r="L185" s="312"/>
    </row>
    <row r="186" spans="1:12" ht="42.75" customHeight="1" x14ac:dyDescent="0.2">
      <c r="A186" s="88" t="s">
        <v>4152</v>
      </c>
      <c r="B186" s="93">
        <v>92514</v>
      </c>
      <c r="C186" s="89" t="s">
        <v>68</v>
      </c>
      <c r="D186" s="94" t="s">
        <v>3602</v>
      </c>
      <c r="E186" s="89" t="s">
        <v>3</v>
      </c>
      <c r="F186" s="89" t="s">
        <v>606</v>
      </c>
      <c r="G186" s="113">
        <v>38.24</v>
      </c>
      <c r="H186" s="113">
        <v>46.83</v>
      </c>
      <c r="I186" s="92">
        <f t="shared" si="2"/>
        <v>211.20329999999998</v>
      </c>
    </row>
    <row r="187" spans="1:12" ht="41.85" customHeight="1" x14ac:dyDescent="0.2">
      <c r="A187" s="88" t="s">
        <v>4153</v>
      </c>
      <c r="B187" s="93">
        <v>92770</v>
      </c>
      <c r="C187" s="89" t="s">
        <v>68</v>
      </c>
      <c r="D187" s="94" t="s">
        <v>3601</v>
      </c>
      <c r="E187" s="89" t="s">
        <v>25</v>
      </c>
      <c r="F187" s="89" t="s">
        <v>608</v>
      </c>
      <c r="G187" s="113">
        <v>11.94</v>
      </c>
      <c r="H187" s="113">
        <v>14.62</v>
      </c>
      <c r="I187" s="92">
        <f t="shared" ref="I187:I263" si="3">H187*F187</f>
        <v>909.51019999999994</v>
      </c>
    </row>
    <row r="188" spans="1:12" ht="36.75" customHeight="1" x14ac:dyDescent="0.2">
      <c r="A188" s="88" t="s">
        <v>4154</v>
      </c>
      <c r="B188" s="93">
        <v>97096</v>
      </c>
      <c r="C188" s="89" t="s">
        <v>68</v>
      </c>
      <c r="D188" s="94" t="s">
        <v>1462</v>
      </c>
      <c r="E188" s="89" t="s">
        <v>14</v>
      </c>
      <c r="F188" s="89" t="s">
        <v>609</v>
      </c>
      <c r="G188" s="113">
        <v>647.04</v>
      </c>
      <c r="H188" s="113">
        <v>792.43</v>
      </c>
      <c r="I188" s="92">
        <f t="shared" si="3"/>
        <v>340.74489999999997</v>
      </c>
    </row>
    <row r="189" spans="1:12" s="310" customFormat="1" ht="15" customHeight="1" x14ac:dyDescent="0.2">
      <c r="A189" s="304" t="s">
        <v>39</v>
      </c>
      <c r="B189" s="305"/>
      <c r="C189" s="305"/>
      <c r="D189" s="306" t="s">
        <v>4155</v>
      </c>
      <c r="E189" s="305"/>
      <c r="F189" s="305"/>
      <c r="G189" s="307"/>
      <c r="H189" s="308"/>
      <c r="I189" s="309">
        <f>SUM(I190)</f>
        <v>1219829.611</v>
      </c>
      <c r="K189" s="311"/>
      <c r="L189" s="312"/>
    </row>
    <row r="190" spans="1:12" ht="42.75" x14ac:dyDescent="0.2">
      <c r="A190" s="88" t="s">
        <v>39</v>
      </c>
      <c r="B190" s="96" t="s">
        <v>610</v>
      </c>
      <c r="C190" s="96" t="s">
        <v>409</v>
      </c>
      <c r="D190" s="94" t="s">
        <v>3599</v>
      </c>
      <c r="E190" s="89" t="s">
        <v>25</v>
      </c>
      <c r="F190" s="89" t="s">
        <v>611</v>
      </c>
      <c r="G190" s="113">
        <v>12.63</v>
      </c>
      <c r="H190" s="113">
        <v>15.47</v>
      </c>
      <c r="I190" s="92">
        <f t="shared" si="3"/>
        <v>1219829.611</v>
      </c>
    </row>
    <row r="191" spans="1:12" s="310" customFormat="1" ht="15" customHeight="1" x14ac:dyDescent="0.2">
      <c r="A191" s="304" t="s">
        <v>40</v>
      </c>
      <c r="B191" s="305"/>
      <c r="C191" s="305"/>
      <c r="D191" s="306" t="s">
        <v>4158</v>
      </c>
      <c r="E191" s="305"/>
      <c r="F191" s="305"/>
      <c r="G191" s="307"/>
      <c r="H191" s="308"/>
      <c r="I191" s="309">
        <f>SUM(I192,I197)</f>
        <v>327932.91350000002</v>
      </c>
      <c r="K191" s="311"/>
      <c r="L191" s="312"/>
    </row>
    <row r="192" spans="1:12" s="310" customFormat="1" ht="15" customHeight="1" x14ac:dyDescent="0.2">
      <c r="A192" s="316" t="s">
        <v>4156</v>
      </c>
      <c r="B192" s="317"/>
      <c r="C192" s="317"/>
      <c r="D192" s="318" t="s">
        <v>4159</v>
      </c>
      <c r="E192" s="317"/>
      <c r="F192" s="317"/>
      <c r="G192" s="319"/>
      <c r="H192" s="320"/>
      <c r="I192" s="321">
        <f>SUM(I193:I196)</f>
        <v>256337.68200000003</v>
      </c>
      <c r="K192" s="311"/>
      <c r="L192" s="312"/>
    </row>
    <row r="193" spans="1:14" ht="33" customHeight="1" x14ac:dyDescent="0.2">
      <c r="A193" s="119" t="s">
        <v>4161</v>
      </c>
      <c r="B193" s="120">
        <v>97083</v>
      </c>
      <c r="C193" s="121" t="s">
        <v>68</v>
      </c>
      <c r="D193" s="122" t="s">
        <v>3600</v>
      </c>
      <c r="E193" s="123" t="s">
        <v>3</v>
      </c>
      <c r="F193" s="123" t="s">
        <v>613</v>
      </c>
      <c r="G193" s="124">
        <v>2.88</v>
      </c>
      <c r="H193" s="124">
        <v>3.53</v>
      </c>
      <c r="I193" s="125">
        <f t="shared" si="3"/>
        <v>10894.7096</v>
      </c>
    </row>
    <row r="194" spans="1:14" ht="30" customHeight="1" x14ac:dyDescent="0.2">
      <c r="A194" s="119" t="s">
        <v>4162</v>
      </c>
      <c r="B194" s="120">
        <v>96622</v>
      </c>
      <c r="C194" s="121" t="s">
        <v>68</v>
      </c>
      <c r="D194" s="122" t="s">
        <v>3608</v>
      </c>
      <c r="E194" s="123" t="s">
        <v>14</v>
      </c>
      <c r="F194" s="123" t="s">
        <v>615</v>
      </c>
      <c r="G194" s="124">
        <v>190.58</v>
      </c>
      <c r="H194" s="124">
        <v>233.4</v>
      </c>
      <c r="I194" s="125">
        <f t="shared" si="3"/>
        <v>36018.288</v>
      </c>
    </row>
    <row r="195" spans="1:14" ht="37.5" customHeight="1" x14ac:dyDescent="0.2">
      <c r="A195" s="119" t="s">
        <v>4163</v>
      </c>
      <c r="B195" s="120">
        <v>97087</v>
      </c>
      <c r="C195" s="121" t="s">
        <v>68</v>
      </c>
      <c r="D195" s="122" t="s">
        <v>616</v>
      </c>
      <c r="E195" s="123" t="s">
        <v>3</v>
      </c>
      <c r="F195" s="123" t="s">
        <v>613</v>
      </c>
      <c r="G195" s="124">
        <v>3.28</v>
      </c>
      <c r="H195" s="124">
        <v>4.0199999999999996</v>
      </c>
      <c r="I195" s="125">
        <f t="shared" si="3"/>
        <v>12407.0064</v>
      </c>
    </row>
    <row r="196" spans="1:14" ht="37.700000000000003" customHeight="1" x14ac:dyDescent="0.2">
      <c r="A196" s="119" t="s">
        <v>4164</v>
      </c>
      <c r="B196" s="120">
        <v>94991</v>
      </c>
      <c r="C196" s="121" t="s">
        <v>68</v>
      </c>
      <c r="D196" s="122" t="s">
        <v>3609</v>
      </c>
      <c r="E196" s="123" t="s">
        <v>14</v>
      </c>
      <c r="F196" s="123" t="s">
        <v>618</v>
      </c>
      <c r="G196" s="124">
        <v>744.63</v>
      </c>
      <c r="H196" s="124">
        <v>911.95</v>
      </c>
      <c r="I196" s="125">
        <f t="shared" si="3"/>
        <v>197017.67800000001</v>
      </c>
    </row>
    <row r="197" spans="1:14" s="310" customFormat="1" ht="15" customHeight="1" x14ac:dyDescent="0.2">
      <c r="A197" s="316" t="s">
        <v>4157</v>
      </c>
      <c r="B197" s="317"/>
      <c r="C197" s="317"/>
      <c r="D197" s="318" t="s">
        <v>4160</v>
      </c>
      <c r="E197" s="317"/>
      <c r="F197" s="317"/>
      <c r="G197" s="319"/>
      <c r="H197" s="320"/>
      <c r="I197" s="321">
        <f>SUM(I198:I201)</f>
        <v>71595.231500000009</v>
      </c>
      <c r="K197" s="311"/>
      <c r="L197" s="312"/>
    </row>
    <row r="198" spans="1:14" ht="37.35" customHeight="1" x14ac:dyDescent="0.2">
      <c r="A198" s="119" t="s">
        <v>4165</v>
      </c>
      <c r="B198" s="126">
        <v>97083</v>
      </c>
      <c r="C198" s="123" t="s">
        <v>68</v>
      </c>
      <c r="D198" s="122" t="s">
        <v>3600</v>
      </c>
      <c r="E198" s="123" t="s">
        <v>3</v>
      </c>
      <c r="F198" s="123" t="s">
        <v>619</v>
      </c>
      <c r="G198" s="124">
        <v>2.88</v>
      </c>
      <c r="H198" s="124">
        <v>3.53</v>
      </c>
      <c r="I198" s="125">
        <f t="shared" si="3"/>
        <v>3043.1071000000002</v>
      </c>
    </row>
    <row r="199" spans="1:14" ht="40.700000000000003" customHeight="1" x14ac:dyDescent="0.2">
      <c r="A199" s="119" t="s">
        <v>4166</v>
      </c>
      <c r="B199" s="120">
        <v>96622</v>
      </c>
      <c r="C199" s="121" t="s">
        <v>68</v>
      </c>
      <c r="D199" s="122" t="s">
        <v>3608</v>
      </c>
      <c r="E199" s="123" t="s">
        <v>14</v>
      </c>
      <c r="F199" s="123" t="s">
        <v>620</v>
      </c>
      <c r="G199" s="124">
        <v>190.58</v>
      </c>
      <c r="H199" s="124">
        <v>233.4</v>
      </c>
      <c r="I199" s="125">
        <f t="shared" si="3"/>
        <v>10059.540000000001</v>
      </c>
    </row>
    <row r="200" spans="1:14" ht="40.700000000000003" customHeight="1" x14ac:dyDescent="0.2">
      <c r="A200" s="119" t="s">
        <v>4167</v>
      </c>
      <c r="B200" s="120">
        <v>97087</v>
      </c>
      <c r="C200" s="121" t="s">
        <v>68</v>
      </c>
      <c r="D200" s="122" t="s">
        <v>3610</v>
      </c>
      <c r="E200" s="123" t="s">
        <v>3</v>
      </c>
      <c r="F200" s="123" t="s">
        <v>619</v>
      </c>
      <c r="G200" s="124">
        <v>3.28</v>
      </c>
      <c r="H200" s="124">
        <v>4.0199999999999996</v>
      </c>
      <c r="I200" s="125">
        <f t="shared" si="3"/>
        <v>3465.5213999999996</v>
      </c>
    </row>
    <row r="201" spans="1:14" ht="38.85" customHeight="1" x14ac:dyDescent="0.2">
      <c r="A201" s="119" t="s">
        <v>4168</v>
      </c>
      <c r="B201" s="126">
        <v>94991</v>
      </c>
      <c r="C201" s="123" t="s">
        <v>68</v>
      </c>
      <c r="D201" s="122" t="s">
        <v>3609</v>
      </c>
      <c r="E201" s="123" t="s">
        <v>14</v>
      </c>
      <c r="F201" s="123" t="s">
        <v>621</v>
      </c>
      <c r="G201" s="124">
        <v>744.63</v>
      </c>
      <c r="H201" s="124">
        <v>911.95</v>
      </c>
      <c r="I201" s="125">
        <f t="shared" si="3"/>
        <v>55027.063000000009</v>
      </c>
    </row>
    <row r="202" spans="1:14" s="10" customFormat="1" ht="14.25" x14ac:dyDescent="0.2">
      <c r="A202" s="101" t="s">
        <v>133</v>
      </c>
      <c r="B202" s="102"/>
      <c r="C202" s="102"/>
      <c r="D202" s="103" t="s">
        <v>622</v>
      </c>
      <c r="E202" s="102"/>
      <c r="F202" s="102"/>
      <c r="G202" s="112"/>
      <c r="H202" s="112"/>
      <c r="I202" s="115">
        <v>432597.07</v>
      </c>
      <c r="K202" s="217"/>
      <c r="L202" s="213"/>
    </row>
    <row r="203" spans="1:14" s="310" customFormat="1" ht="15" customHeight="1" x14ac:dyDescent="0.2">
      <c r="A203" s="304" t="s">
        <v>41</v>
      </c>
      <c r="B203" s="305"/>
      <c r="C203" s="305"/>
      <c r="D203" s="306" t="s">
        <v>4169</v>
      </c>
      <c r="E203" s="305"/>
      <c r="F203" s="305"/>
      <c r="G203" s="307"/>
      <c r="H203" s="308"/>
      <c r="I203" s="309">
        <f>I204</f>
        <v>33193.896000000008</v>
      </c>
      <c r="K203" s="311"/>
      <c r="L203" s="312"/>
    </row>
    <row r="204" spans="1:14" ht="41.25" customHeight="1" x14ac:dyDescent="0.2">
      <c r="A204" s="88" t="s">
        <v>4170</v>
      </c>
      <c r="B204" s="93">
        <v>101161</v>
      </c>
      <c r="C204" s="89" t="s">
        <v>68</v>
      </c>
      <c r="D204" s="94" t="s">
        <v>3871</v>
      </c>
      <c r="E204" s="89" t="s">
        <v>3</v>
      </c>
      <c r="F204" s="89" t="s">
        <v>624</v>
      </c>
      <c r="G204" s="113">
        <v>211.15</v>
      </c>
      <c r="H204" s="113">
        <v>258.60000000000002</v>
      </c>
      <c r="I204" s="92">
        <f t="shared" si="3"/>
        <v>33193.896000000008</v>
      </c>
    </row>
    <row r="205" spans="1:14" s="310" customFormat="1" ht="15" customHeight="1" x14ac:dyDescent="0.2">
      <c r="A205" s="304" t="s">
        <v>42</v>
      </c>
      <c r="B205" s="305"/>
      <c r="C205" s="305"/>
      <c r="D205" s="306" t="s">
        <v>4171</v>
      </c>
      <c r="E205" s="305"/>
      <c r="F205" s="305"/>
      <c r="G205" s="307"/>
      <c r="H205" s="308"/>
      <c r="I205" s="309">
        <f>SUM(I206:I209)</f>
        <v>34020.7261</v>
      </c>
      <c r="J205" s="322"/>
      <c r="K205" s="323"/>
      <c r="L205" s="323"/>
      <c r="M205" s="323"/>
      <c r="N205" s="323"/>
    </row>
    <row r="206" spans="1:14" ht="43.35" customHeight="1" x14ac:dyDescent="0.2">
      <c r="A206" s="88" t="s">
        <v>4174</v>
      </c>
      <c r="B206" s="93">
        <v>103322</v>
      </c>
      <c r="C206" s="89" t="s">
        <v>68</v>
      </c>
      <c r="D206" s="94" t="s">
        <v>3870</v>
      </c>
      <c r="E206" s="89" t="s">
        <v>3</v>
      </c>
      <c r="F206" s="89" t="s">
        <v>627</v>
      </c>
      <c r="G206" s="113">
        <v>54</v>
      </c>
      <c r="H206" s="113">
        <v>66.13</v>
      </c>
      <c r="I206" s="92">
        <f t="shared" si="3"/>
        <v>24811.314699999999</v>
      </c>
      <c r="J206" s="322"/>
      <c r="K206" s="323"/>
      <c r="L206" s="323"/>
      <c r="M206" s="323"/>
      <c r="N206" s="323"/>
    </row>
    <row r="207" spans="1:14" ht="42.75" customHeight="1" x14ac:dyDescent="0.2">
      <c r="A207" s="88" t="s">
        <v>4175</v>
      </c>
      <c r="B207" s="93">
        <v>103327</v>
      </c>
      <c r="C207" s="89" t="s">
        <v>68</v>
      </c>
      <c r="D207" s="94" t="s">
        <v>3869</v>
      </c>
      <c r="E207" s="89" t="s">
        <v>3</v>
      </c>
      <c r="F207" s="89" t="s">
        <v>629</v>
      </c>
      <c r="G207" s="113">
        <v>86.3</v>
      </c>
      <c r="H207" s="113">
        <v>105.69</v>
      </c>
      <c r="I207" s="92">
        <f t="shared" si="3"/>
        <v>989.25839999999994</v>
      </c>
      <c r="J207" s="322"/>
      <c r="K207" s="323"/>
      <c r="L207" s="323"/>
      <c r="M207" s="323"/>
      <c r="N207" s="323"/>
    </row>
    <row r="208" spans="1:14" ht="42.75" customHeight="1" x14ac:dyDescent="0.2">
      <c r="A208" s="88" t="s">
        <v>4176</v>
      </c>
      <c r="B208" s="93">
        <v>103328</v>
      </c>
      <c r="C208" s="89" t="s">
        <v>68</v>
      </c>
      <c r="D208" s="94" t="s">
        <v>630</v>
      </c>
      <c r="E208" s="89" t="s">
        <v>3</v>
      </c>
      <c r="F208" s="89" t="s">
        <v>631</v>
      </c>
      <c r="G208" s="113">
        <v>81.98</v>
      </c>
      <c r="H208" s="113">
        <v>100.4</v>
      </c>
      <c r="I208" s="92">
        <f t="shared" si="3"/>
        <v>687.74</v>
      </c>
      <c r="J208" s="322"/>
      <c r="K208" s="323"/>
      <c r="L208" s="323"/>
      <c r="M208" s="323"/>
      <c r="N208" s="323"/>
    </row>
    <row r="209" spans="1:14" ht="25.5" customHeight="1" x14ac:dyDescent="0.2">
      <c r="A209" s="88" t="s">
        <v>4177</v>
      </c>
      <c r="B209" s="96" t="s">
        <v>632</v>
      </c>
      <c r="C209" s="96" t="s">
        <v>409</v>
      </c>
      <c r="D209" s="94" t="s">
        <v>3866</v>
      </c>
      <c r="E209" s="89" t="s">
        <v>8</v>
      </c>
      <c r="F209" s="89" t="s">
        <v>633</v>
      </c>
      <c r="G209" s="113">
        <v>6.06</v>
      </c>
      <c r="H209" s="113">
        <v>7.42</v>
      </c>
      <c r="I209" s="92">
        <f t="shared" si="3"/>
        <v>7532.4129999999996</v>
      </c>
      <c r="J209" s="322"/>
      <c r="K209" s="323"/>
      <c r="L209" s="323"/>
      <c r="M209" s="323"/>
      <c r="N209" s="323"/>
    </row>
    <row r="210" spans="1:14" s="310" customFormat="1" ht="15" customHeight="1" x14ac:dyDescent="0.2">
      <c r="A210" s="304" t="s">
        <v>43</v>
      </c>
      <c r="B210" s="305"/>
      <c r="C210" s="305"/>
      <c r="D210" s="306" t="s">
        <v>4172</v>
      </c>
      <c r="E210" s="305"/>
      <c r="F210" s="305"/>
      <c r="G210" s="307"/>
      <c r="H210" s="308"/>
      <c r="I210" s="309">
        <f>SUM(I211:I215)</f>
        <v>114164.7935</v>
      </c>
      <c r="K210" s="311"/>
      <c r="L210" s="312"/>
    </row>
    <row r="211" spans="1:14" ht="39.950000000000003" customHeight="1" x14ac:dyDescent="0.2">
      <c r="A211" s="88" t="s">
        <v>4178</v>
      </c>
      <c r="B211" s="93">
        <v>102253</v>
      </c>
      <c r="C211" s="89" t="s">
        <v>68</v>
      </c>
      <c r="D211" s="94" t="s">
        <v>3868</v>
      </c>
      <c r="E211" s="89" t="s">
        <v>3</v>
      </c>
      <c r="F211" s="89" t="s">
        <v>635</v>
      </c>
      <c r="G211" s="113">
        <v>724.37</v>
      </c>
      <c r="H211" s="113">
        <v>887.14</v>
      </c>
      <c r="I211" s="92">
        <f t="shared" si="3"/>
        <v>37703.449999999997</v>
      </c>
    </row>
    <row r="212" spans="1:14" ht="34.5" customHeight="1" x14ac:dyDescent="0.2">
      <c r="A212" s="88" t="s">
        <v>4179</v>
      </c>
      <c r="B212" s="96" t="s">
        <v>636</v>
      </c>
      <c r="C212" s="96" t="s">
        <v>409</v>
      </c>
      <c r="D212" s="94" t="s">
        <v>637</v>
      </c>
      <c r="E212" s="89" t="s">
        <v>3</v>
      </c>
      <c r="F212" s="89" t="s">
        <v>638</v>
      </c>
      <c r="G212" s="113">
        <v>436.42</v>
      </c>
      <c r="H212" s="113">
        <v>534.48</v>
      </c>
      <c r="I212" s="92">
        <f t="shared" si="3"/>
        <v>21240.235200000003</v>
      </c>
    </row>
    <row r="213" spans="1:14" ht="44.85" customHeight="1" x14ac:dyDescent="0.2">
      <c r="A213" s="88" t="s">
        <v>4180</v>
      </c>
      <c r="B213" s="93">
        <v>96370</v>
      </c>
      <c r="C213" s="89" t="s">
        <v>68</v>
      </c>
      <c r="D213" s="94" t="s">
        <v>3867</v>
      </c>
      <c r="E213" s="89" t="s">
        <v>3</v>
      </c>
      <c r="F213" s="89" t="s">
        <v>640</v>
      </c>
      <c r="G213" s="113">
        <v>52.09</v>
      </c>
      <c r="H213" s="113">
        <v>63.79</v>
      </c>
      <c r="I213" s="92">
        <f t="shared" si="3"/>
        <v>6493.1841000000004</v>
      </c>
    </row>
    <row r="214" spans="1:14" ht="30.6" customHeight="1" x14ac:dyDescent="0.2">
      <c r="A214" s="88" t="s">
        <v>4181</v>
      </c>
      <c r="B214" s="96" t="s">
        <v>641</v>
      </c>
      <c r="C214" s="96" t="s">
        <v>409</v>
      </c>
      <c r="D214" s="94" t="s">
        <v>642</v>
      </c>
      <c r="E214" s="89" t="s">
        <v>3</v>
      </c>
      <c r="F214" s="89" t="s">
        <v>643</v>
      </c>
      <c r="G214" s="113">
        <v>569.54999999999995</v>
      </c>
      <c r="H214" s="113">
        <v>697.53</v>
      </c>
      <c r="I214" s="92">
        <f t="shared" si="3"/>
        <v>5022.2160000000003</v>
      </c>
    </row>
    <row r="215" spans="1:14" ht="35.25" customHeight="1" x14ac:dyDescent="0.2">
      <c r="A215" s="88" t="s">
        <v>4182</v>
      </c>
      <c r="B215" s="96" t="s">
        <v>644</v>
      </c>
      <c r="C215" s="96" t="s">
        <v>409</v>
      </c>
      <c r="D215" s="94" t="s">
        <v>645</v>
      </c>
      <c r="E215" s="89" t="s">
        <v>3</v>
      </c>
      <c r="F215" s="89" t="s">
        <v>646</v>
      </c>
      <c r="G215" s="113">
        <v>112.14</v>
      </c>
      <c r="H215" s="113">
        <v>137.34</v>
      </c>
      <c r="I215" s="92">
        <f t="shared" si="3"/>
        <v>43705.708200000001</v>
      </c>
    </row>
    <row r="216" spans="1:14" s="310" customFormat="1" ht="15" customHeight="1" x14ac:dyDescent="0.2">
      <c r="A216" s="304" t="s">
        <v>44</v>
      </c>
      <c r="B216" s="305"/>
      <c r="C216" s="305"/>
      <c r="D216" s="306" t="s">
        <v>4173</v>
      </c>
      <c r="E216" s="305"/>
      <c r="F216" s="305"/>
      <c r="G216" s="307"/>
      <c r="H216" s="308"/>
      <c r="I216" s="309">
        <f>SUM(I217:I220)</f>
        <v>46123.531500000005</v>
      </c>
      <c r="K216" s="311"/>
      <c r="L216" s="312"/>
    </row>
    <row r="217" spans="1:14" ht="30.2" customHeight="1" x14ac:dyDescent="0.2">
      <c r="A217" s="88" t="s">
        <v>4183</v>
      </c>
      <c r="B217" s="93">
        <v>103324</v>
      </c>
      <c r="C217" s="89" t="s">
        <v>68</v>
      </c>
      <c r="D217" s="94" t="s">
        <v>3865</v>
      </c>
      <c r="E217" s="89" t="s">
        <v>3</v>
      </c>
      <c r="F217" s="89" t="s">
        <v>647</v>
      </c>
      <c r="G217" s="113">
        <v>71.680000000000007</v>
      </c>
      <c r="H217" s="113">
        <v>87.79</v>
      </c>
      <c r="I217" s="92">
        <f t="shared" si="3"/>
        <v>1018.364</v>
      </c>
    </row>
    <row r="218" spans="1:14" ht="35.25" customHeight="1" x14ac:dyDescent="0.2">
      <c r="A218" s="88" t="s">
        <v>4184</v>
      </c>
      <c r="B218" s="93">
        <v>103322</v>
      </c>
      <c r="C218" s="89" t="s">
        <v>68</v>
      </c>
      <c r="D218" s="94" t="s">
        <v>3864</v>
      </c>
      <c r="E218" s="89" t="s">
        <v>3</v>
      </c>
      <c r="F218" s="89" t="s">
        <v>648</v>
      </c>
      <c r="G218" s="113">
        <v>54</v>
      </c>
      <c r="H218" s="113">
        <v>66.13</v>
      </c>
      <c r="I218" s="92">
        <f t="shared" si="3"/>
        <v>42756.351499999997</v>
      </c>
    </row>
    <row r="219" spans="1:14" ht="24.75" customHeight="1" x14ac:dyDescent="0.2">
      <c r="A219" s="88" t="s">
        <v>4185</v>
      </c>
      <c r="B219" s="89" t="s">
        <v>632</v>
      </c>
      <c r="C219" s="89" t="s">
        <v>409</v>
      </c>
      <c r="D219" s="94" t="s">
        <v>3866</v>
      </c>
      <c r="E219" s="89" t="s">
        <v>8</v>
      </c>
      <c r="F219" s="89" t="s">
        <v>649</v>
      </c>
      <c r="G219" s="113">
        <v>6.06</v>
      </c>
      <c r="H219" s="113">
        <v>7.42</v>
      </c>
      <c r="I219" s="92">
        <f t="shared" si="3"/>
        <v>2199.3622</v>
      </c>
    </row>
    <row r="220" spans="1:14" ht="42.75" customHeight="1" x14ac:dyDescent="0.2">
      <c r="A220" s="88" t="s">
        <v>4186</v>
      </c>
      <c r="B220" s="93">
        <v>103322</v>
      </c>
      <c r="C220" s="89" t="s">
        <v>68</v>
      </c>
      <c r="D220" s="94" t="s">
        <v>3864</v>
      </c>
      <c r="E220" s="89" t="s">
        <v>3</v>
      </c>
      <c r="F220" s="89" t="s">
        <v>650</v>
      </c>
      <c r="G220" s="113">
        <v>54</v>
      </c>
      <c r="H220" s="113">
        <v>66.13</v>
      </c>
      <c r="I220" s="92">
        <f t="shared" si="3"/>
        <v>149.45379999999997</v>
      </c>
    </row>
    <row r="221" spans="1:14" s="10" customFormat="1" ht="14.25" x14ac:dyDescent="0.2">
      <c r="A221" s="101" t="s">
        <v>134</v>
      </c>
      <c r="B221" s="102"/>
      <c r="C221" s="102"/>
      <c r="D221" s="103" t="s">
        <v>651</v>
      </c>
      <c r="E221" s="102"/>
      <c r="F221" s="102"/>
      <c r="G221" s="112"/>
      <c r="H221" s="112"/>
      <c r="I221" s="115">
        <v>773383.09</v>
      </c>
      <c r="K221" s="217"/>
      <c r="L221" s="213"/>
    </row>
    <row r="222" spans="1:14" s="310" customFormat="1" ht="15" customHeight="1" x14ac:dyDescent="0.2">
      <c r="A222" s="304" t="s">
        <v>45</v>
      </c>
      <c r="B222" s="305"/>
      <c r="C222" s="305"/>
      <c r="D222" s="306" t="s">
        <v>4187</v>
      </c>
      <c r="E222" s="305"/>
      <c r="F222" s="305"/>
      <c r="G222" s="307"/>
      <c r="H222" s="308"/>
      <c r="I222" s="309">
        <f>SUM(I223:I226)</f>
        <v>55494.288399999998</v>
      </c>
      <c r="K222" s="311"/>
      <c r="L222" s="312"/>
    </row>
    <row r="223" spans="1:14" ht="42.2" customHeight="1" x14ac:dyDescent="0.2">
      <c r="A223" s="88" t="s">
        <v>4193</v>
      </c>
      <c r="B223" s="89" t="s">
        <v>652</v>
      </c>
      <c r="C223" s="89" t="s">
        <v>409</v>
      </c>
      <c r="D223" s="97" t="s">
        <v>653</v>
      </c>
      <c r="E223" s="89" t="s">
        <v>1</v>
      </c>
      <c r="F223" s="89" t="s">
        <v>654</v>
      </c>
      <c r="G223" s="113">
        <v>1070.06</v>
      </c>
      <c r="H223" s="113">
        <v>1310.5</v>
      </c>
      <c r="I223" s="92">
        <f t="shared" si="3"/>
        <v>23589</v>
      </c>
    </row>
    <row r="224" spans="1:14" s="10" customFormat="1" ht="42.75" x14ac:dyDescent="0.2">
      <c r="A224" s="88" t="s">
        <v>4194</v>
      </c>
      <c r="B224" s="89" t="s">
        <v>655</v>
      </c>
      <c r="C224" s="89" t="s">
        <v>409</v>
      </c>
      <c r="D224" s="97" t="s">
        <v>656</v>
      </c>
      <c r="E224" s="89" t="s">
        <v>1</v>
      </c>
      <c r="F224" s="89" t="s">
        <v>657</v>
      </c>
      <c r="G224" s="113">
        <v>1885.25</v>
      </c>
      <c r="H224" s="113">
        <v>2308.87</v>
      </c>
      <c r="I224" s="92">
        <f t="shared" si="3"/>
        <v>13853.22</v>
      </c>
      <c r="J224" s="118"/>
      <c r="K224" s="221"/>
      <c r="L224" s="214"/>
      <c r="M224" s="118"/>
      <c r="N224" s="118"/>
    </row>
    <row r="225" spans="1:12" ht="42.75" x14ac:dyDescent="0.2">
      <c r="A225" s="88" t="s">
        <v>4195</v>
      </c>
      <c r="B225" s="89" t="s">
        <v>658</v>
      </c>
      <c r="C225" s="89" t="s">
        <v>409</v>
      </c>
      <c r="D225" s="97" t="s">
        <v>659</v>
      </c>
      <c r="E225" s="89" t="s">
        <v>1</v>
      </c>
      <c r="F225" s="89" t="s">
        <v>660</v>
      </c>
      <c r="G225" s="113">
        <v>1070.06</v>
      </c>
      <c r="H225" s="113">
        <v>1310.5</v>
      </c>
      <c r="I225" s="92">
        <f t="shared" si="3"/>
        <v>17036.5</v>
      </c>
    </row>
    <row r="226" spans="1:12" ht="28.5" x14ac:dyDescent="0.2">
      <c r="A226" s="88" t="s">
        <v>4196</v>
      </c>
      <c r="B226" s="95">
        <v>102156</v>
      </c>
      <c r="C226" s="96" t="s">
        <v>68</v>
      </c>
      <c r="D226" s="94" t="s">
        <v>661</v>
      </c>
      <c r="E226" s="89" t="s">
        <v>3</v>
      </c>
      <c r="F226" s="89" t="s">
        <v>662</v>
      </c>
      <c r="G226" s="124">
        <v>259.95</v>
      </c>
      <c r="H226" s="113">
        <v>318.36</v>
      </c>
      <c r="I226" s="92">
        <f t="shared" si="3"/>
        <v>1015.5684</v>
      </c>
    </row>
    <row r="227" spans="1:12" s="310" customFormat="1" ht="15" customHeight="1" x14ac:dyDescent="0.2">
      <c r="A227" s="304" t="s">
        <v>46</v>
      </c>
      <c r="B227" s="305"/>
      <c r="C227" s="305"/>
      <c r="D227" s="306" t="s">
        <v>4188</v>
      </c>
      <c r="E227" s="305"/>
      <c r="F227" s="305"/>
      <c r="G227" s="307"/>
      <c r="H227" s="308"/>
      <c r="I227" s="309">
        <f>SUM(I228:I230)</f>
        <v>7585.3724000000002</v>
      </c>
      <c r="K227" s="311"/>
      <c r="L227" s="312"/>
    </row>
    <row r="228" spans="1:12" ht="23.25" customHeight="1" x14ac:dyDescent="0.2">
      <c r="A228" s="88" t="s">
        <v>4197</v>
      </c>
      <c r="B228" s="95">
        <v>100705</v>
      </c>
      <c r="C228" s="96" t="s">
        <v>68</v>
      </c>
      <c r="D228" s="94" t="s">
        <v>663</v>
      </c>
      <c r="E228" s="89" t="s">
        <v>1</v>
      </c>
      <c r="F228" s="89" t="s">
        <v>664</v>
      </c>
      <c r="G228" s="113">
        <v>78.27</v>
      </c>
      <c r="H228" s="113">
        <v>95.86</v>
      </c>
      <c r="I228" s="92">
        <f t="shared" si="3"/>
        <v>1917.2</v>
      </c>
    </row>
    <row r="229" spans="1:12" ht="34.5" customHeight="1" x14ac:dyDescent="0.2">
      <c r="A229" s="88" t="s">
        <v>4198</v>
      </c>
      <c r="B229" s="95">
        <v>100866</v>
      </c>
      <c r="C229" s="96" t="s">
        <v>68</v>
      </c>
      <c r="D229" s="94" t="s">
        <v>665</v>
      </c>
      <c r="E229" s="89" t="s">
        <v>1</v>
      </c>
      <c r="F229" s="89" t="s">
        <v>657</v>
      </c>
      <c r="G229" s="113">
        <v>332.57</v>
      </c>
      <c r="H229" s="113">
        <v>407.3</v>
      </c>
      <c r="I229" s="92">
        <f t="shared" si="3"/>
        <v>2443.8000000000002</v>
      </c>
    </row>
    <row r="230" spans="1:12" ht="19.7" customHeight="1" x14ac:dyDescent="0.2">
      <c r="A230" s="88" t="s">
        <v>4199</v>
      </c>
      <c r="B230" s="96" t="s">
        <v>666</v>
      </c>
      <c r="C230" s="96" t="s">
        <v>409</v>
      </c>
      <c r="D230" s="94" t="s">
        <v>667</v>
      </c>
      <c r="E230" s="89" t="s">
        <v>3</v>
      </c>
      <c r="F230" s="89" t="s">
        <v>668</v>
      </c>
      <c r="G230" s="113">
        <v>197.66</v>
      </c>
      <c r="H230" s="113">
        <v>242.07</v>
      </c>
      <c r="I230" s="92">
        <f t="shared" si="3"/>
        <v>3224.3724000000002</v>
      </c>
    </row>
    <row r="231" spans="1:12" s="310" customFormat="1" ht="15" customHeight="1" x14ac:dyDescent="0.2">
      <c r="A231" s="304" t="s">
        <v>47</v>
      </c>
      <c r="B231" s="305"/>
      <c r="C231" s="305"/>
      <c r="D231" s="306" t="s">
        <v>4189</v>
      </c>
      <c r="E231" s="305"/>
      <c r="F231" s="305"/>
      <c r="G231" s="307"/>
      <c r="H231" s="308"/>
      <c r="I231" s="309">
        <f>SUM(I232:I242)</f>
        <v>122167.44440000001</v>
      </c>
      <c r="K231" s="311"/>
      <c r="L231" s="312"/>
    </row>
    <row r="232" spans="1:12" ht="35.85" customHeight="1" x14ac:dyDescent="0.2">
      <c r="A232" s="88" t="s">
        <v>4200</v>
      </c>
      <c r="B232" s="89" t="s">
        <v>669</v>
      </c>
      <c r="C232" s="89" t="s">
        <v>409</v>
      </c>
      <c r="D232" s="94" t="s">
        <v>670</v>
      </c>
      <c r="E232" s="89" t="s">
        <v>3</v>
      </c>
      <c r="F232" s="89" t="s">
        <v>671</v>
      </c>
      <c r="G232" s="113">
        <v>480.23</v>
      </c>
      <c r="H232" s="113">
        <v>588.14</v>
      </c>
      <c r="I232" s="92">
        <f t="shared" si="3"/>
        <v>2470.1880000000001</v>
      </c>
    </row>
    <row r="233" spans="1:12" ht="28.5" x14ac:dyDescent="0.2">
      <c r="A233" s="88" t="s">
        <v>4201</v>
      </c>
      <c r="B233" s="89" t="s">
        <v>672</v>
      </c>
      <c r="C233" s="89" t="s">
        <v>409</v>
      </c>
      <c r="D233" s="94" t="s">
        <v>673</v>
      </c>
      <c r="E233" s="89" t="s">
        <v>3</v>
      </c>
      <c r="F233" s="89" t="s">
        <v>674</v>
      </c>
      <c r="G233" s="113">
        <v>693.42</v>
      </c>
      <c r="H233" s="113">
        <v>849.23</v>
      </c>
      <c r="I233" s="92">
        <f t="shared" si="3"/>
        <v>3210.0893999999998</v>
      </c>
    </row>
    <row r="234" spans="1:12" ht="44.25" customHeight="1" x14ac:dyDescent="0.2">
      <c r="A234" s="88" t="s">
        <v>4202</v>
      </c>
      <c r="B234" s="89" t="s">
        <v>675</v>
      </c>
      <c r="C234" s="89" t="s">
        <v>409</v>
      </c>
      <c r="D234" s="94" t="s">
        <v>676</v>
      </c>
      <c r="E234" s="89" t="s">
        <v>3</v>
      </c>
      <c r="F234" s="89" t="s">
        <v>677</v>
      </c>
      <c r="G234" s="113">
        <v>693.42</v>
      </c>
      <c r="H234" s="113">
        <v>849.23</v>
      </c>
      <c r="I234" s="92">
        <f t="shared" si="3"/>
        <v>8025.2234999999991</v>
      </c>
    </row>
    <row r="235" spans="1:12" ht="42.75" customHeight="1" x14ac:dyDescent="0.2">
      <c r="A235" s="88" t="s">
        <v>4203</v>
      </c>
      <c r="B235" s="89" t="s">
        <v>678</v>
      </c>
      <c r="C235" s="89" t="s">
        <v>409</v>
      </c>
      <c r="D235" s="94" t="s">
        <v>679</v>
      </c>
      <c r="E235" s="89" t="s">
        <v>3</v>
      </c>
      <c r="F235" s="89" t="s">
        <v>680</v>
      </c>
      <c r="G235" s="113">
        <v>693.42</v>
      </c>
      <c r="H235" s="113">
        <v>849.23</v>
      </c>
      <c r="I235" s="92">
        <f t="shared" si="3"/>
        <v>13451.8032</v>
      </c>
    </row>
    <row r="236" spans="1:12" ht="42.75" customHeight="1" x14ac:dyDescent="0.2">
      <c r="A236" s="88" t="s">
        <v>4204</v>
      </c>
      <c r="B236" s="89" t="s">
        <v>681</v>
      </c>
      <c r="C236" s="89" t="s">
        <v>409</v>
      </c>
      <c r="D236" s="94" t="s">
        <v>682</v>
      </c>
      <c r="E236" s="89" t="s">
        <v>3</v>
      </c>
      <c r="F236" s="89" t="s">
        <v>683</v>
      </c>
      <c r="G236" s="113">
        <v>703.12</v>
      </c>
      <c r="H236" s="113">
        <v>861.11</v>
      </c>
      <c r="I236" s="92">
        <f t="shared" si="3"/>
        <v>7956.6564000000008</v>
      </c>
    </row>
    <row r="237" spans="1:12" ht="42.75" customHeight="1" x14ac:dyDescent="0.2">
      <c r="A237" s="88" t="s">
        <v>4205</v>
      </c>
      <c r="B237" s="89" t="s">
        <v>684</v>
      </c>
      <c r="C237" s="89" t="s">
        <v>409</v>
      </c>
      <c r="D237" s="94" t="s">
        <v>685</v>
      </c>
      <c r="E237" s="89" t="s">
        <v>3</v>
      </c>
      <c r="F237" s="89" t="s">
        <v>686</v>
      </c>
      <c r="G237" s="113">
        <v>482.06</v>
      </c>
      <c r="H237" s="113">
        <v>590.38</v>
      </c>
      <c r="I237" s="92">
        <f t="shared" si="3"/>
        <v>48629.600600000005</v>
      </c>
    </row>
    <row r="238" spans="1:12" ht="42.75" customHeight="1" x14ac:dyDescent="0.2">
      <c r="A238" s="88" t="s">
        <v>4206</v>
      </c>
      <c r="B238" s="89" t="s">
        <v>687</v>
      </c>
      <c r="C238" s="89" t="s">
        <v>409</v>
      </c>
      <c r="D238" s="94" t="s">
        <v>688</v>
      </c>
      <c r="E238" s="89" t="s">
        <v>3</v>
      </c>
      <c r="F238" s="89" t="s">
        <v>689</v>
      </c>
      <c r="G238" s="113">
        <v>480.23</v>
      </c>
      <c r="H238" s="113">
        <v>588.14</v>
      </c>
      <c r="I238" s="92">
        <f t="shared" si="3"/>
        <v>28160.143200000002</v>
      </c>
    </row>
    <row r="239" spans="1:12" ht="42.75" customHeight="1" x14ac:dyDescent="0.2">
      <c r="A239" s="88" t="s">
        <v>4207</v>
      </c>
      <c r="B239" s="89" t="s">
        <v>690</v>
      </c>
      <c r="C239" s="89" t="s">
        <v>409</v>
      </c>
      <c r="D239" s="94" t="s">
        <v>691</v>
      </c>
      <c r="E239" s="89" t="s">
        <v>3</v>
      </c>
      <c r="F239" s="89" t="s">
        <v>692</v>
      </c>
      <c r="G239" s="113">
        <v>480.23</v>
      </c>
      <c r="H239" s="113">
        <v>588.14</v>
      </c>
      <c r="I239" s="92">
        <f t="shared" si="3"/>
        <v>3522.9585999999999</v>
      </c>
    </row>
    <row r="240" spans="1:12" ht="42.75" customHeight="1" x14ac:dyDescent="0.2">
      <c r="A240" s="88" t="s">
        <v>4208</v>
      </c>
      <c r="B240" s="89" t="s">
        <v>693</v>
      </c>
      <c r="C240" s="89" t="s">
        <v>409</v>
      </c>
      <c r="D240" s="94" t="s">
        <v>694</v>
      </c>
      <c r="E240" s="89" t="s">
        <v>3</v>
      </c>
      <c r="F240" s="89" t="s">
        <v>695</v>
      </c>
      <c r="G240" s="113">
        <v>480.23</v>
      </c>
      <c r="H240" s="113">
        <v>588.14</v>
      </c>
      <c r="I240" s="92">
        <f t="shared" si="3"/>
        <v>1940.8619999999999</v>
      </c>
    </row>
    <row r="241" spans="1:12" ht="42.75" customHeight="1" x14ac:dyDescent="0.2">
      <c r="A241" s="88" t="s">
        <v>4209</v>
      </c>
      <c r="B241" s="96" t="s">
        <v>696</v>
      </c>
      <c r="C241" s="96" t="s">
        <v>409</v>
      </c>
      <c r="D241" s="94" t="s">
        <v>697</v>
      </c>
      <c r="E241" s="89" t="s">
        <v>3</v>
      </c>
      <c r="F241" s="89" t="s">
        <v>698</v>
      </c>
      <c r="G241" s="113">
        <v>486.33</v>
      </c>
      <c r="H241" s="113">
        <v>595.61</v>
      </c>
      <c r="I241" s="92">
        <f t="shared" si="3"/>
        <v>2400.3083000000001</v>
      </c>
    </row>
    <row r="242" spans="1:12" ht="40.35" customHeight="1" x14ac:dyDescent="0.2">
      <c r="A242" s="88" t="s">
        <v>4210</v>
      </c>
      <c r="B242" s="96" t="s">
        <v>699</v>
      </c>
      <c r="C242" s="96" t="s">
        <v>409</v>
      </c>
      <c r="D242" s="94" t="s">
        <v>700</v>
      </c>
      <c r="E242" s="89" t="s">
        <v>3</v>
      </c>
      <c r="F242" s="89" t="s">
        <v>701</v>
      </c>
      <c r="G242" s="113">
        <v>480.23</v>
      </c>
      <c r="H242" s="113">
        <v>588.14</v>
      </c>
      <c r="I242" s="92">
        <f t="shared" si="3"/>
        <v>2399.6111999999998</v>
      </c>
    </row>
    <row r="243" spans="1:12" s="310" customFormat="1" ht="15" customHeight="1" x14ac:dyDescent="0.2">
      <c r="A243" s="304" t="s">
        <v>48</v>
      </c>
      <c r="B243" s="305"/>
      <c r="C243" s="305"/>
      <c r="D243" s="306" t="s">
        <v>4190</v>
      </c>
      <c r="E243" s="305"/>
      <c r="F243" s="305"/>
      <c r="G243" s="307"/>
      <c r="H243" s="308"/>
      <c r="I243" s="309">
        <f>SUM(I244:I259)</f>
        <v>299352.60719999997</v>
      </c>
      <c r="K243" s="311"/>
      <c r="L243" s="312"/>
    </row>
    <row r="244" spans="1:12" ht="35.1" customHeight="1" x14ac:dyDescent="0.2">
      <c r="A244" s="88" t="s">
        <v>4211</v>
      </c>
      <c r="B244" s="96" t="s">
        <v>702</v>
      </c>
      <c r="C244" s="96" t="s">
        <v>409</v>
      </c>
      <c r="D244" s="94" t="s">
        <v>703</v>
      </c>
      <c r="E244" s="89" t="s">
        <v>3</v>
      </c>
      <c r="F244" s="89" t="s">
        <v>704</v>
      </c>
      <c r="G244" s="113">
        <v>739.69</v>
      </c>
      <c r="H244" s="113">
        <v>905.9</v>
      </c>
      <c r="I244" s="92">
        <f t="shared" si="3"/>
        <v>4946.2139999999999</v>
      </c>
    </row>
    <row r="245" spans="1:12" ht="32.1" customHeight="1" x14ac:dyDescent="0.2">
      <c r="A245" s="88" t="s">
        <v>4212</v>
      </c>
      <c r="B245" s="96" t="s">
        <v>705</v>
      </c>
      <c r="C245" s="96" t="s">
        <v>409</v>
      </c>
      <c r="D245" s="97" t="s">
        <v>706</v>
      </c>
      <c r="E245" s="89" t="s">
        <v>3</v>
      </c>
      <c r="F245" s="89" t="s">
        <v>707</v>
      </c>
      <c r="G245" s="113">
        <v>384.93</v>
      </c>
      <c r="H245" s="113">
        <v>471.42</v>
      </c>
      <c r="I245" s="92">
        <f t="shared" si="3"/>
        <v>2969.9459999999999</v>
      </c>
    </row>
    <row r="246" spans="1:12" ht="31.5" customHeight="1" x14ac:dyDescent="0.2">
      <c r="A246" s="88" t="s">
        <v>4213</v>
      </c>
      <c r="B246" s="96" t="s">
        <v>708</v>
      </c>
      <c r="C246" s="96" t="s">
        <v>409</v>
      </c>
      <c r="D246" s="97" t="s">
        <v>709</v>
      </c>
      <c r="E246" s="89" t="s">
        <v>3</v>
      </c>
      <c r="F246" s="89" t="s">
        <v>710</v>
      </c>
      <c r="G246" s="113">
        <v>384.93</v>
      </c>
      <c r="H246" s="113">
        <v>471.42</v>
      </c>
      <c r="I246" s="92">
        <f t="shared" si="3"/>
        <v>2705.9508000000001</v>
      </c>
    </row>
    <row r="247" spans="1:12" ht="31.5" customHeight="1" x14ac:dyDescent="0.2">
      <c r="A247" s="88" t="s">
        <v>4214</v>
      </c>
      <c r="B247" s="96" t="s">
        <v>711</v>
      </c>
      <c r="C247" s="96" t="s">
        <v>409</v>
      </c>
      <c r="D247" s="97" t="s">
        <v>712</v>
      </c>
      <c r="E247" s="89" t="s">
        <v>3</v>
      </c>
      <c r="F247" s="89" t="s">
        <v>713</v>
      </c>
      <c r="G247" s="113">
        <v>384.93</v>
      </c>
      <c r="H247" s="113">
        <v>471.42</v>
      </c>
      <c r="I247" s="92">
        <f t="shared" si="3"/>
        <v>9767.8223999999991</v>
      </c>
    </row>
    <row r="248" spans="1:12" ht="31.5" customHeight="1" x14ac:dyDescent="0.2">
      <c r="A248" s="88" t="s">
        <v>4215</v>
      </c>
      <c r="B248" s="96" t="s">
        <v>714</v>
      </c>
      <c r="C248" s="96" t="s">
        <v>409</v>
      </c>
      <c r="D248" s="94" t="s">
        <v>715</v>
      </c>
      <c r="E248" s="89" t="s">
        <v>3</v>
      </c>
      <c r="F248" s="89" t="s">
        <v>716</v>
      </c>
      <c r="G248" s="113">
        <v>384.93</v>
      </c>
      <c r="H248" s="113">
        <v>471.42</v>
      </c>
      <c r="I248" s="92">
        <f t="shared" si="3"/>
        <v>9159.6905999999999</v>
      </c>
    </row>
    <row r="249" spans="1:12" ht="31.5" customHeight="1" x14ac:dyDescent="0.2">
      <c r="A249" s="88" t="s">
        <v>4216</v>
      </c>
      <c r="B249" s="96" t="s">
        <v>717</v>
      </c>
      <c r="C249" s="96" t="s">
        <v>409</v>
      </c>
      <c r="D249" s="97" t="s">
        <v>718</v>
      </c>
      <c r="E249" s="89" t="s">
        <v>3</v>
      </c>
      <c r="F249" s="89" t="s">
        <v>671</v>
      </c>
      <c r="G249" s="113">
        <v>800.09</v>
      </c>
      <c r="H249" s="113">
        <v>979.87</v>
      </c>
      <c r="I249" s="92">
        <f t="shared" si="3"/>
        <v>4115.4540000000006</v>
      </c>
    </row>
    <row r="250" spans="1:12" ht="31.5" customHeight="1" x14ac:dyDescent="0.2">
      <c r="A250" s="88" t="s">
        <v>4217</v>
      </c>
      <c r="B250" s="96" t="s">
        <v>719</v>
      </c>
      <c r="C250" s="96" t="s">
        <v>409</v>
      </c>
      <c r="D250" s="97" t="s">
        <v>720</v>
      </c>
      <c r="E250" s="89" t="s">
        <v>3</v>
      </c>
      <c r="F250" s="89" t="s">
        <v>721</v>
      </c>
      <c r="G250" s="113">
        <v>800.09</v>
      </c>
      <c r="H250" s="113">
        <v>979.87</v>
      </c>
      <c r="I250" s="92">
        <f t="shared" si="3"/>
        <v>18931.088400000001</v>
      </c>
    </row>
    <row r="251" spans="1:12" ht="31.5" customHeight="1" x14ac:dyDescent="0.2">
      <c r="A251" s="88" t="s">
        <v>4218</v>
      </c>
      <c r="B251" s="96" t="s">
        <v>722</v>
      </c>
      <c r="C251" s="96" t="s">
        <v>409</v>
      </c>
      <c r="D251" s="97" t="s">
        <v>723</v>
      </c>
      <c r="E251" s="89" t="s">
        <v>3</v>
      </c>
      <c r="F251" s="89" t="s">
        <v>724</v>
      </c>
      <c r="G251" s="113">
        <v>800.09</v>
      </c>
      <c r="H251" s="113">
        <v>979.87</v>
      </c>
      <c r="I251" s="92">
        <f t="shared" si="3"/>
        <v>19891.361000000001</v>
      </c>
    </row>
    <row r="252" spans="1:12" ht="31.5" customHeight="1" x14ac:dyDescent="0.2">
      <c r="A252" s="88" t="s">
        <v>4219</v>
      </c>
      <c r="B252" s="96" t="s">
        <v>725</v>
      </c>
      <c r="C252" s="96" t="s">
        <v>409</v>
      </c>
      <c r="D252" s="97" t="s">
        <v>726</v>
      </c>
      <c r="E252" s="89" t="s">
        <v>3</v>
      </c>
      <c r="F252" s="89" t="s">
        <v>727</v>
      </c>
      <c r="G252" s="113">
        <v>800.09</v>
      </c>
      <c r="H252" s="113">
        <v>979.87</v>
      </c>
      <c r="I252" s="92">
        <f t="shared" si="3"/>
        <v>115438.4847</v>
      </c>
    </row>
    <row r="253" spans="1:12" ht="31.5" customHeight="1" x14ac:dyDescent="0.2">
      <c r="A253" s="88" t="s">
        <v>4220</v>
      </c>
      <c r="B253" s="96" t="s">
        <v>728</v>
      </c>
      <c r="C253" s="96" t="s">
        <v>409</v>
      </c>
      <c r="D253" s="97" t="s">
        <v>729</v>
      </c>
      <c r="E253" s="89" t="s">
        <v>3</v>
      </c>
      <c r="F253" s="89" t="s">
        <v>730</v>
      </c>
      <c r="G253" s="113">
        <v>739.69</v>
      </c>
      <c r="H253" s="113">
        <v>905.9</v>
      </c>
      <c r="I253" s="92">
        <f t="shared" si="3"/>
        <v>14675.579999999998</v>
      </c>
    </row>
    <row r="254" spans="1:12" ht="31.5" customHeight="1" x14ac:dyDescent="0.2">
      <c r="A254" s="88" t="s">
        <v>4221</v>
      </c>
      <c r="B254" s="96" t="s">
        <v>731</v>
      </c>
      <c r="C254" s="96" t="s">
        <v>409</v>
      </c>
      <c r="D254" s="94" t="s">
        <v>732</v>
      </c>
      <c r="E254" s="89" t="s">
        <v>3</v>
      </c>
      <c r="F254" s="89" t="s">
        <v>657</v>
      </c>
      <c r="G254" s="113">
        <v>739.69</v>
      </c>
      <c r="H254" s="113">
        <v>905.9</v>
      </c>
      <c r="I254" s="92">
        <f t="shared" si="3"/>
        <v>5435.4</v>
      </c>
    </row>
    <row r="255" spans="1:12" ht="31.5" customHeight="1" x14ac:dyDescent="0.2">
      <c r="A255" s="88" t="s">
        <v>4222</v>
      </c>
      <c r="B255" s="96" t="s">
        <v>733</v>
      </c>
      <c r="C255" s="96" t="s">
        <v>409</v>
      </c>
      <c r="D255" s="94" t="s">
        <v>734</v>
      </c>
      <c r="E255" s="89" t="s">
        <v>3</v>
      </c>
      <c r="F255" s="89" t="s">
        <v>735</v>
      </c>
      <c r="G255" s="113">
        <v>739.6</v>
      </c>
      <c r="H255" s="113">
        <v>905.9</v>
      </c>
      <c r="I255" s="92">
        <f t="shared" si="3"/>
        <v>40584.32</v>
      </c>
    </row>
    <row r="256" spans="1:12" ht="32.450000000000003" customHeight="1" x14ac:dyDescent="0.2">
      <c r="A256" s="88" t="s">
        <v>4223</v>
      </c>
      <c r="B256" s="96" t="s">
        <v>736</v>
      </c>
      <c r="C256" s="96" t="s">
        <v>409</v>
      </c>
      <c r="D256" s="94" t="s">
        <v>737</v>
      </c>
      <c r="E256" s="89" t="s">
        <v>3</v>
      </c>
      <c r="F256" s="89" t="s">
        <v>738</v>
      </c>
      <c r="G256" s="113">
        <v>739.69</v>
      </c>
      <c r="H256" s="113">
        <v>905.9</v>
      </c>
      <c r="I256" s="92">
        <f t="shared" si="3"/>
        <v>3043.8239999999996</v>
      </c>
    </row>
    <row r="257" spans="1:12" ht="32.85" customHeight="1" x14ac:dyDescent="0.2">
      <c r="A257" s="88" t="s">
        <v>4224</v>
      </c>
      <c r="B257" s="96" t="s">
        <v>739</v>
      </c>
      <c r="C257" s="96" t="s">
        <v>409</v>
      </c>
      <c r="D257" s="97" t="s">
        <v>740</v>
      </c>
      <c r="E257" s="89" t="s">
        <v>3</v>
      </c>
      <c r="F257" s="89" t="s">
        <v>741</v>
      </c>
      <c r="G257" s="113">
        <v>739.69</v>
      </c>
      <c r="H257" s="113">
        <v>905.9</v>
      </c>
      <c r="I257" s="92">
        <f t="shared" si="3"/>
        <v>14077.686</v>
      </c>
    </row>
    <row r="258" spans="1:12" ht="31.35" customHeight="1" x14ac:dyDescent="0.2">
      <c r="A258" s="88" t="s">
        <v>4225</v>
      </c>
      <c r="B258" s="96" t="s">
        <v>742</v>
      </c>
      <c r="C258" s="96" t="s">
        <v>409</v>
      </c>
      <c r="D258" s="94" t="s">
        <v>743</v>
      </c>
      <c r="E258" s="89" t="s">
        <v>3</v>
      </c>
      <c r="F258" s="89" t="s">
        <v>744</v>
      </c>
      <c r="G258" s="113">
        <v>739.69</v>
      </c>
      <c r="H258" s="113">
        <v>905.9</v>
      </c>
      <c r="I258" s="92">
        <f t="shared" si="3"/>
        <v>32974.759999999995</v>
      </c>
    </row>
    <row r="259" spans="1:12" ht="31.5" customHeight="1" x14ac:dyDescent="0.2">
      <c r="A259" s="88" t="s">
        <v>4226</v>
      </c>
      <c r="B259" s="96" t="s">
        <v>745</v>
      </c>
      <c r="C259" s="96" t="s">
        <v>409</v>
      </c>
      <c r="D259" s="94" t="s">
        <v>746</v>
      </c>
      <c r="E259" s="89" t="s">
        <v>3</v>
      </c>
      <c r="F259" s="89" t="s">
        <v>747</v>
      </c>
      <c r="G259" s="113">
        <v>189.93</v>
      </c>
      <c r="H259" s="113">
        <v>232.61</v>
      </c>
      <c r="I259" s="92">
        <f t="shared" si="3"/>
        <v>635.02530000000002</v>
      </c>
    </row>
    <row r="260" spans="1:12" s="310" customFormat="1" ht="15" customHeight="1" x14ac:dyDescent="0.2">
      <c r="A260" s="304" t="s">
        <v>49</v>
      </c>
      <c r="B260" s="305"/>
      <c r="C260" s="305"/>
      <c r="D260" s="306" t="s">
        <v>4191</v>
      </c>
      <c r="E260" s="305"/>
      <c r="F260" s="305"/>
      <c r="G260" s="307"/>
      <c r="H260" s="308"/>
      <c r="I260" s="309">
        <f>I261</f>
        <v>15284.72</v>
      </c>
      <c r="K260" s="311"/>
      <c r="L260" s="312"/>
    </row>
    <row r="261" spans="1:12" ht="34.5" customHeight="1" x14ac:dyDescent="0.2">
      <c r="A261" s="88" t="s">
        <v>4227</v>
      </c>
      <c r="B261" s="96" t="s">
        <v>748</v>
      </c>
      <c r="C261" s="96" t="s">
        <v>409</v>
      </c>
      <c r="D261" s="94" t="s">
        <v>749</v>
      </c>
      <c r="E261" s="89" t="s">
        <v>3</v>
      </c>
      <c r="F261" s="89" t="s">
        <v>750</v>
      </c>
      <c r="G261" s="113">
        <v>567.29</v>
      </c>
      <c r="H261" s="113">
        <v>694.76</v>
      </c>
      <c r="I261" s="92">
        <f t="shared" si="3"/>
        <v>15284.72</v>
      </c>
    </row>
    <row r="262" spans="1:12" s="310" customFormat="1" ht="15" customHeight="1" x14ac:dyDescent="0.2">
      <c r="A262" s="304" t="s">
        <v>50</v>
      </c>
      <c r="B262" s="305"/>
      <c r="C262" s="305"/>
      <c r="D262" s="306" t="s">
        <v>4192</v>
      </c>
      <c r="E262" s="305"/>
      <c r="F262" s="305"/>
      <c r="G262" s="307"/>
      <c r="H262" s="308"/>
      <c r="I262" s="309">
        <f>SUM(I263:I269)</f>
        <v>273498.65490000002</v>
      </c>
      <c r="K262" s="311"/>
      <c r="L262" s="312"/>
    </row>
    <row r="263" spans="1:12" ht="29.85" customHeight="1" x14ac:dyDescent="0.2">
      <c r="A263" s="88" t="s">
        <v>4228</v>
      </c>
      <c r="B263" s="89" t="s">
        <v>751</v>
      </c>
      <c r="C263" s="89" t="s">
        <v>409</v>
      </c>
      <c r="D263" s="94" t="s">
        <v>752</v>
      </c>
      <c r="E263" s="89" t="s">
        <v>3</v>
      </c>
      <c r="F263" s="89" t="s">
        <v>753</v>
      </c>
      <c r="G263" s="113">
        <v>659.15</v>
      </c>
      <c r="H263" s="113">
        <v>807.26</v>
      </c>
      <c r="I263" s="92">
        <f t="shared" si="3"/>
        <v>6215.902</v>
      </c>
    </row>
    <row r="264" spans="1:12" ht="33.6" customHeight="1" x14ac:dyDescent="0.2">
      <c r="A264" s="88" t="s">
        <v>4229</v>
      </c>
      <c r="B264" s="96" t="s">
        <v>754</v>
      </c>
      <c r="C264" s="96" t="s">
        <v>409</v>
      </c>
      <c r="D264" s="94" t="s">
        <v>755</v>
      </c>
      <c r="E264" s="89" t="s">
        <v>3</v>
      </c>
      <c r="F264" s="89" t="s">
        <v>756</v>
      </c>
      <c r="G264" s="113">
        <v>1003.32</v>
      </c>
      <c r="H264" s="113">
        <v>1228.77</v>
      </c>
      <c r="I264" s="92">
        <f t="shared" ref="I264:I336" si="4">H264*F264</f>
        <v>9940.7492999999995</v>
      </c>
    </row>
    <row r="265" spans="1:12" ht="41.1" customHeight="1" x14ac:dyDescent="0.2">
      <c r="A265" s="88" t="s">
        <v>4230</v>
      </c>
      <c r="B265" s="96" t="s">
        <v>757</v>
      </c>
      <c r="C265" s="96" t="s">
        <v>409</v>
      </c>
      <c r="D265" s="94" t="s">
        <v>758</v>
      </c>
      <c r="E265" s="89" t="s">
        <v>3</v>
      </c>
      <c r="F265" s="89" t="s">
        <v>759</v>
      </c>
      <c r="G265" s="113">
        <v>743.19</v>
      </c>
      <c r="H265" s="113">
        <v>910.18</v>
      </c>
      <c r="I265" s="92">
        <f t="shared" si="4"/>
        <v>2948.9832000000001</v>
      </c>
    </row>
    <row r="266" spans="1:12" ht="42.75" x14ac:dyDescent="0.2">
      <c r="A266" s="88" t="s">
        <v>4231</v>
      </c>
      <c r="B266" s="89" t="s">
        <v>760</v>
      </c>
      <c r="C266" s="89" t="s">
        <v>409</v>
      </c>
      <c r="D266" s="94" t="s">
        <v>761</v>
      </c>
      <c r="E266" s="89" t="s">
        <v>3</v>
      </c>
      <c r="F266" s="89" t="s">
        <v>762</v>
      </c>
      <c r="G266" s="113">
        <v>1015.2</v>
      </c>
      <c r="H266" s="113">
        <v>1243.32</v>
      </c>
      <c r="I266" s="92">
        <f t="shared" si="4"/>
        <v>2275.2755999999999</v>
      </c>
    </row>
    <row r="267" spans="1:12" ht="42.75" x14ac:dyDescent="0.2">
      <c r="A267" s="88" t="s">
        <v>4232</v>
      </c>
      <c r="B267" s="96" t="s">
        <v>763</v>
      </c>
      <c r="C267" s="96" t="s">
        <v>409</v>
      </c>
      <c r="D267" s="97" t="s">
        <v>764</v>
      </c>
      <c r="E267" s="89" t="s">
        <v>3</v>
      </c>
      <c r="F267" s="89" t="s">
        <v>765</v>
      </c>
      <c r="G267" s="113">
        <v>734.55</v>
      </c>
      <c r="H267" s="113">
        <v>899.6</v>
      </c>
      <c r="I267" s="92">
        <f t="shared" si="4"/>
        <v>31198.128000000001</v>
      </c>
    </row>
    <row r="268" spans="1:12" ht="24" customHeight="1" x14ac:dyDescent="0.2">
      <c r="A268" s="88" t="s">
        <v>4233</v>
      </c>
      <c r="B268" s="96" t="s">
        <v>766</v>
      </c>
      <c r="C268" s="96" t="s">
        <v>409</v>
      </c>
      <c r="D268" s="94" t="s">
        <v>767</v>
      </c>
      <c r="E268" s="89" t="s">
        <v>3</v>
      </c>
      <c r="F268" s="89" t="s">
        <v>768</v>
      </c>
      <c r="G268" s="113">
        <v>65.88</v>
      </c>
      <c r="H268" s="113">
        <v>80.680000000000007</v>
      </c>
      <c r="I268" s="92">
        <f t="shared" si="4"/>
        <v>12540.092400000001</v>
      </c>
    </row>
    <row r="269" spans="1:12" ht="18.75" customHeight="1" x14ac:dyDescent="0.2">
      <c r="A269" s="88" t="s">
        <v>4234</v>
      </c>
      <c r="B269" s="96" t="s">
        <v>769</v>
      </c>
      <c r="C269" s="96" t="s">
        <v>409</v>
      </c>
      <c r="D269" s="94" t="s">
        <v>770</v>
      </c>
      <c r="E269" s="89" t="s">
        <v>3</v>
      </c>
      <c r="F269" s="89" t="s">
        <v>771</v>
      </c>
      <c r="G269" s="113">
        <v>691.01</v>
      </c>
      <c r="H269" s="113">
        <v>846.28</v>
      </c>
      <c r="I269" s="92">
        <f t="shared" si="4"/>
        <v>208379.52439999999</v>
      </c>
    </row>
    <row r="270" spans="1:12" s="10" customFormat="1" ht="14.25" x14ac:dyDescent="0.2">
      <c r="A270" s="101" t="s">
        <v>135</v>
      </c>
      <c r="B270" s="102"/>
      <c r="C270" s="102"/>
      <c r="D270" s="103" t="s">
        <v>772</v>
      </c>
      <c r="E270" s="102"/>
      <c r="F270" s="102"/>
      <c r="G270" s="112"/>
      <c r="H270" s="112"/>
      <c r="I270" s="115">
        <v>969399.6</v>
      </c>
      <c r="K270" s="217"/>
      <c r="L270" s="213"/>
    </row>
    <row r="271" spans="1:12" s="310" customFormat="1" ht="15" customHeight="1" x14ac:dyDescent="0.2">
      <c r="A271" s="304" t="s">
        <v>51</v>
      </c>
      <c r="B271" s="305"/>
      <c r="C271" s="305"/>
      <c r="D271" s="306" t="s">
        <v>4003</v>
      </c>
      <c r="E271" s="305"/>
      <c r="F271" s="305"/>
      <c r="G271" s="307"/>
      <c r="H271" s="308"/>
      <c r="I271" s="309">
        <f>SUM(I272:I284)</f>
        <v>845356.4502000002</v>
      </c>
      <c r="K271" s="311"/>
      <c r="L271" s="312"/>
    </row>
    <row r="272" spans="1:12" ht="30.2" customHeight="1" x14ac:dyDescent="0.2">
      <c r="A272" s="88" t="s">
        <v>4235</v>
      </c>
      <c r="B272" s="89" t="s">
        <v>773</v>
      </c>
      <c r="C272" s="89" t="s">
        <v>409</v>
      </c>
      <c r="D272" s="128" t="s">
        <v>774</v>
      </c>
      <c r="E272" s="89" t="s">
        <v>3</v>
      </c>
      <c r="F272" s="89" t="s">
        <v>775</v>
      </c>
      <c r="G272" s="113">
        <v>211.87</v>
      </c>
      <c r="H272" s="113">
        <v>259.48</v>
      </c>
      <c r="I272" s="92">
        <f t="shared" si="4"/>
        <v>641250.32920000004</v>
      </c>
    </row>
    <row r="273" spans="1:12" s="10" customFormat="1" ht="14.25" x14ac:dyDescent="0.2">
      <c r="A273" s="88" t="s">
        <v>4236</v>
      </c>
      <c r="B273" s="96" t="s">
        <v>776</v>
      </c>
      <c r="C273" s="96" t="s">
        <v>409</v>
      </c>
      <c r="D273" s="94" t="s">
        <v>777</v>
      </c>
      <c r="E273" s="89" t="s">
        <v>3</v>
      </c>
      <c r="F273" s="89" t="s">
        <v>778</v>
      </c>
      <c r="G273" s="113">
        <v>100.97</v>
      </c>
      <c r="H273" s="113">
        <v>123.66</v>
      </c>
      <c r="I273" s="92">
        <f t="shared" si="4"/>
        <v>1288.5372</v>
      </c>
      <c r="K273" s="217"/>
      <c r="L273" s="213"/>
    </row>
    <row r="274" spans="1:12" ht="15.75" customHeight="1" x14ac:dyDescent="0.2">
      <c r="A274" s="88" t="s">
        <v>4237</v>
      </c>
      <c r="B274" s="96" t="s">
        <v>779</v>
      </c>
      <c r="C274" s="96" t="s">
        <v>409</v>
      </c>
      <c r="D274" s="94" t="s">
        <v>780</v>
      </c>
      <c r="E274" s="89" t="s">
        <v>8</v>
      </c>
      <c r="F274" s="89" t="s">
        <v>781</v>
      </c>
      <c r="G274" s="113">
        <v>80.48</v>
      </c>
      <c r="H274" s="113">
        <v>98.56</v>
      </c>
      <c r="I274" s="92">
        <f t="shared" si="4"/>
        <v>15600.076800000001</v>
      </c>
    </row>
    <row r="275" spans="1:12" ht="18.2" customHeight="1" x14ac:dyDescent="0.2">
      <c r="A275" s="88" t="s">
        <v>4238</v>
      </c>
      <c r="B275" s="96" t="s">
        <v>782</v>
      </c>
      <c r="C275" s="96" t="s">
        <v>409</v>
      </c>
      <c r="D275" s="94" t="s">
        <v>783</v>
      </c>
      <c r="E275" s="89" t="s">
        <v>8</v>
      </c>
      <c r="F275" s="89" t="s">
        <v>784</v>
      </c>
      <c r="G275" s="113">
        <v>80.489999999999995</v>
      </c>
      <c r="H275" s="113">
        <v>98.58</v>
      </c>
      <c r="I275" s="92">
        <f t="shared" si="4"/>
        <v>6368.2679999999991</v>
      </c>
    </row>
    <row r="276" spans="1:12" ht="20.45" customHeight="1" x14ac:dyDescent="0.2">
      <c r="A276" s="88" t="s">
        <v>4239</v>
      </c>
      <c r="B276" s="96" t="s">
        <v>785</v>
      </c>
      <c r="C276" s="96" t="s">
        <v>409</v>
      </c>
      <c r="D276" s="94" t="s">
        <v>786</v>
      </c>
      <c r="E276" s="89" t="s">
        <v>8</v>
      </c>
      <c r="F276" s="89" t="s">
        <v>787</v>
      </c>
      <c r="G276" s="113">
        <v>80.489999999999995</v>
      </c>
      <c r="H276" s="113">
        <v>98.58</v>
      </c>
      <c r="I276" s="92">
        <f t="shared" si="4"/>
        <v>7768.1039999999994</v>
      </c>
    </row>
    <row r="277" spans="1:12" ht="21.2" customHeight="1" x14ac:dyDescent="0.2">
      <c r="A277" s="88" t="s">
        <v>4240</v>
      </c>
      <c r="B277" s="96" t="s">
        <v>788</v>
      </c>
      <c r="C277" s="96" t="s">
        <v>409</v>
      </c>
      <c r="D277" s="94" t="s">
        <v>789</v>
      </c>
      <c r="E277" s="89" t="s">
        <v>8</v>
      </c>
      <c r="F277" s="89" t="s">
        <v>790</v>
      </c>
      <c r="G277" s="113">
        <v>82.09</v>
      </c>
      <c r="H277" s="113">
        <v>100.54</v>
      </c>
      <c r="I277" s="92">
        <f t="shared" si="4"/>
        <v>2071.1240000000003</v>
      </c>
    </row>
    <row r="278" spans="1:12" ht="21.6" customHeight="1" x14ac:dyDescent="0.2">
      <c r="A278" s="88" t="s">
        <v>4241</v>
      </c>
      <c r="B278" s="96" t="s">
        <v>791</v>
      </c>
      <c r="C278" s="96" t="s">
        <v>409</v>
      </c>
      <c r="D278" s="94" t="s">
        <v>792</v>
      </c>
      <c r="E278" s="89" t="s">
        <v>8</v>
      </c>
      <c r="F278" s="89" t="s">
        <v>793</v>
      </c>
      <c r="G278" s="113">
        <v>80.489999999999995</v>
      </c>
      <c r="H278" s="113">
        <v>98.58</v>
      </c>
      <c r="I278" s="92">
        <f t="shared" si="4"/>
        <v>31627.421399999999</v>
      </c>
    </row>
    <row r="279" spans="1:12" ht="20.100000000000001" customHeight="1" x14ac:dyDescent="0.2">
      <c r="A279" s="88" t="s">
        <v>4242</v>
      </c>
      <c r="B279" s="96" t="s">
        <v>794</v>
      </c>
      <c r="C279" s="96" t="s">
        <v>409</v>
      </c>
      <c r="D279" s="94" t="s">
        <v>795</v>
      </c>
      <c r="E279" s="89" t="s">
        <v>8</v>
      </c>
      <c r="F279" s="89" t="s">
        <v>796</v>
      </c>
      <c r="G279" s="113">
        <v>80.489999999999995</v>
      </c>
      <c r="H279" s="113">
        <v>98.58</v>
      </c>
      <c r="I279" s="92">
        <f t="shared" si="4"/>
        <v>11151.3696</v>
      </c>
    </row>
    <row r="280" spans="1:12" ht="21" customHeight="1" x14ac:dyDescent="0.2">
      <c r="A280" s="88" t="s">
        <v>4243</v>
      </c>
      <c r="B280" s="96" t="s">
        <v>797</v>
      </c>
      <c r="C280" s="96" t="s">
        <v>409</v>
      </c>
      <c r="D280" s="94" t="s">
        <v>798</v>
      </c>
      <c r="E280" s="89" t="s">
        <v>8</v>
      </c>
      <c r="F280" s="89" t="s">
        <v>799</v>
      </c>
      <c r="G280" s="113">
        <v>124.46</v>
      </c>
      <c r="H280" s="113">
        <v>152.43</v>
      </c>
      <c r="I280" s="92">
        <f t="shared" si="4"/>
        <v>36888.060000000005</v>
      </c>
    </row>
    <row r="281" spans="1:12" ht="22.7" customHeight="1" x14ac:dyDescent="0.2">
      <c r="A281" s="88" t="s">
        <v>4244</v>
      </c>
      <c r="B281" s="96" t="s">
        <v>800</v>
      </c>
      <c r="C281" s="96" t="s">
        <v>409</v>
      </c>
      <c r="D281" s="94" t="s">
        <v>801</v>
      </c>
      <c r="E281" s="89" t="s">
        <v>8</v>
      </c>
      <c r="F281" s="89" t="s">
        <v>802</v>
      </c>
      <c r="G281" s="113">
        <v>49.92</v>
      </c>
      <c r="H281" s="113">
        <v>61.14</v>
      </c>
      <c r="I281" s="92">
        <f t="shared" si="4"/>
        <v>22075.2084</v>
      </c>
    </row>
    <row r="282" spans="1:12" ht="31.5" customHeight="1" x14ac:dyDescent="0.2">
      <c r="A282" s="88" t="s">
        <v>4245</v>
      </c>
      <c r="B282" s="96" t="s">
        <v>803</v>
      </c>
      <c r="C282" s="96" t="s">
        <v>409</v>
      </c>
      <c r="D282" s="94" t="s">
        <v>804</v>
      </c>
      <c r="E282" s="89" t="s">
        <v>8</v>
      </c>
      <c r="F282" s="89" t="s">
        <v>805</v>
      </c>
      <c r="G282" s="113">
        <v>49.92</v>
      </c>
      <c r="H282" s="113">
        <v>61.14</v>
      </c>
      <c r="I282" s="92">
        <f t="shared" si="4"/>
        <v>37107.088799999998</v>
      </c>
    </row>
    <row r="283" spans="1:12" ht="19.5" customHeight="1" x14ac:dyDescent="0.2">
      <c r="A283" s="88" t="s">
        <v>4246</v>
      </c>
      <c r="B283" s="96" t="s">
        <v>806</v>
      </c>
      <c r="C283" s="96" t="s">
        <v>409</v>
      </c>
      <c r="D283" s="94" t="s">
        <v>807</v>
      </c>
      <c r="E283" s="89" t="s">
        <v>8</v>
      </c>
      <c r="F283" s="89" t="s">
        <v>808</v>
      </c>
      <c r="G283" s="113">
        <v>49.92</v>
      </c>
      <c r="H283" s="113">
        <v>61.14</v>
      </c>
      <c r="I283" s="92">
        <f t="shared" si="4"/>
        <v>14597.786399999999</v>
      </c>
    </row>
    <row r="284" spans="1:12" ht="32.25" customHeight="1" x14ac:dyDescent="0.2">
      <c r="A284" s="88" t="s">
        <v>4247</v>
      </c>
      <c r="B284" s="96" t="s">
        <v>809</v>
      </c>
      <c r="C284" s="96" t="s">
        <v>409</v>
      </c>
      <c r="D284" s="97" t="s">
        <v>810</v>
      </c>
      <c r="E284" s="89" t="s">
        <v>8</v>
      </c>
      <c r="F284" s="89" t="s">
        <v>811</v>
      </c>
      <c r="G284" s="113">
        <v>49.92</v>
      </c>
      <c r="H284" s="113">
        <v>61.14</v>
      </c>
      <c r="I284" s="92">
        <f t="shared" si="4"/>
        <v>17563.076399999998</v>
      </c>
    </row>
    <row r="285" spans="1:12" s="310" customFormat="1" ht="15" customHeight="1" x14ac:dyDescent="0.2">
      <c r="A285" s="304" t="s">
        <v>52</v>
      </c>
      <c r="B285" s="305"/>
      <c r="C285" s="305"/>
      <c r="D285" s="306" t="s">
        <v>4251</v>
      </c>
      <c r="E285" s="305"/>
      <c r="F285" s="305"/>
      <c r="G285" s="307"/>
      <c r="H285" s="308"/>
      <c r="I285" s="309">
        <f>SUM(I286:I288)</f>
        <v>124043.14929999999</v>
      </c>
      <c r="K285" s="311"/>
      <c r="L285" s="312"/>
    </row>
    <row r="286" spans="1:12" ht="28.5" x14ac:dyDescent="0.2">
      <c r="A286" s="88" t="s">
        <v>4248</v>
      </c>
      <c r="B286" s="95">
        <v>94213</v>
      </c>
      <c r="C286" s="96" t="s">
        <v>68</v>
      </c>
      <c r="D286" s="94" t="s">
        <v>2871</v>
      </c>
      <c r="E286" s="89" t="s">
        <v>3</v>
      </c>
      <c r="F286" s="89" t="s">
        <v>812</v>
      </c>
      <c r="G286" s="124">
        <v>71.63</v>
      </c>
      <c r="H286" s="113">
        <v>87.73</v>
      </c>
      <c r="I286" s="92">
        <f t="shared" si="4"/>
        <v>63587.581299999998</v>
      </c>
    </row>
    <row r="287" spans="1:12" ht="28.5" x14ac:dyDescent="0.2">
      <c r="A287" s="88" t="s">
        <v>4249</v>
      </c>
      <c r="B287" s="96" t="s">
        <v>797</v>
      </c>
      <c r="C287" s="96" t="s">
        <v>409</v>
      </c>
      <c r="D287" s="94" t="s">
        <v>798</v>
      </c>
      <c r="E287" s="89" t="s">
        <v>8</v>
      </c>
      <c r="F287" s="89" t="s">
        <v>813</v>
      </c>
      <c r="G287" s="113">
        <v>124.46</v>
      </c>
      <c r="H287" s="113">
        <v>152.43</v>
      </c>
      <c r="I287" s="92">
        <f t="shared" si="4"/>
        <v>4923.4889999999996</v>
      </c>
    </row>
    <row r="288" spans="1:12" ht="28.5" x14ac:dyDescent="0.2">
      <c r="A288" s="88" t="s">
        <v>4250</v>
      </c>
      <c r="B288" s="96" t="s">
        <v>814</v>
      </c>
      <c r="C288" s="96" t="s">
        <v>409</v>
      </c>
      <c r="D288" s="94" t="s">
        <v>815</v>
      </c>
      <c r="E288" s="89" t="s">
        <v>3</v>
      </c>
      <c r="F288" s="89" t="s">
        <v>816</v>
      </c>
      <c r="G288" s="113">
        <v>71.67</v>
      </c>
      <c r="H288" s="113">
        <v>87.77</v>
      </c>
      <c r="I288" s="92">
        <f t="shared" si="4"/>
        <v>55532.078999999998</v>
      </c>
    </row>
    <row r="289" spans="1:12" s="10" customFormat="1" ht="14.25" x14ac:dyDescent="0.2">
      <c r="A289" s="105" t="s">
        <v>136</v>
      </c>
      <c r="B289" s="102"/>
      <c r="C289" s="102"/>
      <c r="D289" s="103" t="s">
        <v>817</v>
      </c>
      <c r="E289" s="102"/>
      <c r="F289" s="102"/>
      <c r="G289" s="112"/>
      <c r="H289" s="112"/>
      <c r="I289" s="115">
        <v>142378.56</v>
      </c>
      <c r="K289" s="217"/>
      <c r="L289" s="213"/>
    </row>
    <row r="290" spans="1:12" ht="21" customHeight="1" x14ac:dyDescent="0.2">
      <c r="A290" s="98" t="s">
        <v>53</v>
      </c>
      <c r="B290" s="96" t="s">
        <v>818</v>
      </c>
      <c r="C290" s="96" t="s">
        <v>409</v>
      </c>
      <c r="D290" s="94" t="s">
        <v>819</v>
      </c>
      <c r="E290" s="89" t="s">
        <v>3</v>
      </c>
      <c r="F290" s="89" t="s">
        <v>820</v>
      </c>
      <c r="G290" s="113">
        <v>46.12</v>
      </c>
      <c r="H290" s="113">
        <v>56.48</v>
      </c>
      <c r="I290" s="92">
        <f t="shared" si="4"/>
        <v>91120.313599999994</v>
      </c>
    </row>
    <row r="291" spans="1:12" s="10" customFormat="1" ht="22.5" customHeight="1" x14ac:dyDescent="0.2">
      <c r="A291" s="98" t="s">
        <v>54</v>
      </c>
      <c r="B291" s="96" t="s">
        <v>821</v>
      </c>
      <c r="C291" s="96" t="s">
        <v>409</v>
      </c>
      <c r="D291" s="94" t="s">
        <v>822</v>
      </c>
      <c r="E291" s="89" t="s">
        <v>3</v>
      </c>
      <c r="F291" s="89" t="s">
        <v>823</v>
      </c>
      <c r="G291" s="113">
        <v>46.12</v>
      </c>
      <c r="H291" s="113">
        <v>56.48</v>
      </c>
      <c r="I291" s="92">
        <f t="shared" si="4"/>
        <v>10885.9552</v>
      </c>
      <c r="K291" s="217"/>
      <c r="L291" s="213"/>
    </row>
    <row r="292" spans="1:12" ht="22.5" customHeight="1" x14ac:dyDescent="0.2">
      <c r="A292" s="98" t="s">
        <v>55</v>
      </c>
      <c r="B292" s="96" t="s">
        <v>824</v>
      </c>
      <c r="C292" s="96" t="s">
        <v>409</v>
      </c>
      <c r="D292" s="94" t="s">
        <v>825</v>
      </c>
      <c r="E292" s="89" t="s">
        <v>3</v>
      </c>
      <c r="F292" s="89" t="s">
        <v>826</v>
      </c>
      <c r="G292" s="113">
        <v>46.12</v>
      </c>
      <c r="H292" s="113">
        <v>56.48</v>
      </c>
      <c r="I292" s="92">
        <f t="shared" si="4"/>
        <v>15815.529599999998</v>
      </c>
    </row>
    <row r="293" spans="1:12" ht="22.5" customHeight="1" x14ac:dyDescent="0.2">
      <c r="A293" s="98" t="s">
        <v>56</v>
      </c>
      <c r="B293" s="96" t="s">
        <v>827</v>
      </c>
      <c r="C293" s="96" t="s">
        <v>409</v>
      </c>
      <c r="D293" s="94" t="s">
        <v>828</v>
      </c>
      <c r="E293" s="89" t="s">
        <v>3</v>
      </c>
      <c r="F293" s="89" t="s">
        <v>829</v>
      </c>
      <c r="G293" s="113">
        <v>46.12</v>
      </c>
      <c r="H293" s="113">
        <v>56.48</v>
      </c>
      <c r="I293" s="92">
        <f t="shared" si="4"/>
        <v>2403.2239999999997</v>
      </c>
    </row>
    <row r="294" spans="1:12" ht="42.75" x14ac:dyDescent="0.2">
      <c r="A294" s="98" t="s">
        <v>57</v>
      </c>
      <c r="B294" s="95">
        <v>87755</v>
      </c>
      <c r="C294" s="96" t="s">
        <v>68</v>
      </c>
      <c r="D294" s="94" t="s">
        <v>830</v>
      </c>
      <c r="E294" s="89" t="s">
        <v>3</v>
      </c>
      <c r="F294" s="89" t="s">
        <v>823</v>
      </c>
      <c r="G294" s="113">
        <v>44.84</v>
      </c>
      <c r="H294" s="113">
        <v>54.92</v>
      </c>
      <c r="I294" s="92">
        <f t="shared" si="4"/>
        <v>10585.2808</v>
      </c>
    </row>
    <row r="295" spans="1:12" ht="28.5" x14ac:dyDescent="0.2">
      <c r="A295" s="98" t="s">
        <v>58</v>
      </c>
      <c r="B295" s="95">
        <v>98565</v>
      </c>
      <c r="C295" s="96" t="s">
        <v>68</v>
      </c>
      <c r="D295" s="94" t="s">
        <v>3611</v>
      </c>
      <c r="E295" s="89" t="s">
        <v>3</v>
      </c>
      <c r="F295" s="89" t="s">
        <v>823</v>
      </c>
      <c r="G295" s="113">
        <v>49.01</v>
      </c>
      <c r="H295" s="113">
        <v>60.02</v>
      </c>
      <c r="I295" s="92">
        <f t="shared" si="4"/>
        <v>11568.254800000001</v>
      </c>
    </row>
    <row r="296" spans="1:12" s="10" customFormat="1" ht="14.25" x14ac:dyDescent="0.2">
      <c r="A296" s="101" t="s">
        <v>140</v>
      </c>
      <c r="B296" s="102"/>
      <c r="C296" s="102"/>
      <c r="D296" s="103" t="s">
        <v>832</v>
      </c>
      <c r="E296" s="102"/>
      <c r="F296" s="102"/>
      <c r="G296" s="112"/>
      <c r="H296" s="112"/>
      <c r="I296" s="115">
        <v>649227.30000000005</v>
      </c>
      <c r="K296" s="217"/>
      <c r="L296" s="213"/>
    </row>
    <row r="297" spans="1:12" s="310" customFormat="1" ht="15" customHeight="1" x14ac:dyDescent="0.2">
      <c r="A297" s="304" t="s">
        <v>137</v>
      </c>
      <c r="B297" s="305"/>
      <c r="C297" s="305"/>
      <c r="D297" s="306" t="s">
        <v>4003</v>
      </c>
      <c r="E297" s="305"/>
      <c r="F297" s="305"/>
      <c r="G297" s="307"/>
      <c r="H297" s="308"/>
      <c r="I297" s="309">
        <f>SUM(I298:I308)</f>
        <v>571921.06350000005</v>
      </c>
      <c r="K297" s="311"/>
      <c r="L297" s="312"/>
    </row>
    <row r="298" spans="1:12" ht="38.85" customHeight="1" x14ac:dyDescent="0.2">
      <c r="A298" s="88" t="s">
        <v>4252</v>
      </c>
      <c r="B298" s="89" t="s">
        <v>833</v>
      </c>
      <c r="C298" s="89" t="s">
        <v>409</v>
      </c>
      <c r="D298" s="94" t="s">
        <v>834</v>
      </c>
      <c r="E298" s="89" t="s">
        <v>3</v>
      </c>
      <c r="F298" s="89" t="s">
        <v>835</v>
      </c>
      <c r="G298" s="113">
        <v>4.09</v>
      </c>
      <c r="H298" s="113">
        <v>5.01</v>
      </c>
      <c r="I298" s="92">
        <f t="shared" si="4"/>
        <v>18780.636299999998</v>
      </c>
    </row>
    <row r="299" spans="1:12" s="10" customFormat="1" ht="34.5" customHeight="1" x14ac:dyDescent="0.2">
      <c r="A299" s="88" t="s">
        <v>4253</v>
      </c>
      <c r="B299" s="89" t="s">
        <v>836</v>
      </c>
      <c r="C299" s="89" t="s">
        <v>409</v>
      </c>
      <c r="D299" s="94" t="s">
        <v>837</v>
      </c>
      <c r="E299" s="89" t="s">
        <v>3</v>
      </c>
      <c r="F299" s="89" t="s">
        <v>838</v>
      </c>
      <c r="G299" s="113">
        <v>4.09</v>
      </c>
      <c r="H299" s="113">
        <v>5.01</v>
      </c>
      <c r="I299" s="92">
        <f t="shared" si="4"/>
        <v>13917.830100000001</v>
      </c>
      <c r="K299" s="217"/>
      <c r="L299" s="213"/>
    </row>
    <row r="300" spans="1:12" ht="43.35" customHeight="1" x14ac:dyDescent="0.2">
      <c r="A300" s="88" t="s">
        <v>4254</v>
      </c>
      <c r="B300" s="89" t="s">
        <v>839</v>
      </c>
      <c r="C300" s="89" t="s">
        <v>409</v>
      </c>
      <c r="D300" s="94" t="s">
        <v>840</v>
      </c>
      <c r="E300" s="89" t="s">
        <v>3</v>
      </c>
      <c r="F300" s="89" t="s">
        <v>841</v>
      </c>
      <c r="G300" s="113">
        <v>37.86</v>
      </c>
      <c r="H300" s="113">
        <v>46.37</v>
      </c>
      <c r="I300" s="92">
        <f t="shared" si="4"/>
        <v>116511.11679999999</v>
      </c>
    </row>
    <row r="301" spans="1:12" ht="48.75" customHeight="1" x14ac:dyDescent="0.2">
      <c r="A301" s="88" t="s">
        <v>4255</v>
      </c>
      <c r="B301" s="89" t="s">
        <v>842</v>
      </c>
      <c r="C301" s="89" t="s">
        <v>409</v>
      </c>
      <c r="D301" s="97" t="s">
        <v>843</v>
      </c>
      <c r="E301" s="89" t="s">
        <v>3</v>
      </c>
      <c r="F301" s="89" t="s">
        <v>844</v>
      </c>
      <c r="G301" s="113">
        <v>37.83</v>
      </c>
      <c r="H301" s="113">
        <v>46.33</v>
      </c>
      <c r="I301" s="92">
        <f t="shared" si="4"/>
        <v>33798.198299999996</v>
      </c>
    </row>
    <row r="302" spans="1:12" ht="38.25" customHeight="1" x14ac:dyDescent="0.2">
      <c r="A302" s="88" t="s">
        <v>4256</v>
      </c>
      <c r="B302" s="95">
        <v>87273</v>
      </c>
      <c r="C302" s="96" t="s">
        <v>68</v>
      </c>
      <c r="D302" s="94" t="s">
        <v>3853</v>
      </c>
      <c r="E302" s="89" t="s">
        <v>3</v>
      </c>
      <c r="F302" s="89" t="s">
        <v>846</v>
      </c>
      <c r="G302" s="113">
        <v>68.23</v>
      </c>
      <c r="H302" s="113">
        <v>83.56</v>
      </c>
      <c r="I302" s="92">
        <f t="shared" si="4"/>
        <v>43778.7552</v>
      </c>
    </row>
    <row r="303" spans="1:12" ht="28.5" x14ac:dyDescent="0.2">
      <c r="A303" s="88" t="s">
        <v>4257</v>
      </c>
      <c r="B303" s="89" t="s">
        <v>847</v>
      </c>
      <c r="C303" s="89" t="s">
        <v>409</v>
      </c>
      <c r="D303" s="94" t="s">
        <v>848</v>
      </c>
      <c r="E303" s="89" t="s">
        <v>3</v>
      </c>
      <c r="F303" s="89" t="s">
        <v>849</v>
      </c>
      <c r="G303" s="113">
        <v>63.64</v>
      </c>
      <c r="H303" s="113">
        <v>77.94</v>
      </c>
      <c r="I303" s="92">
        <f t="shared" si="4"/>
        <v>10998.8928</v>
      </c>
    </row>
    <row r="304" spans="1:12" ht="39" customHeight="1" x14ac:dyDescent="0.2">
      <c r="A304" s="88" t="s">
        <v>4258</v>
      </c>
      <c r="B304" s="89" t="s">
        <v>850</v>
      </c>
      <c r="C304" s="89" t="s">
        <v>409</v>
      </c>
      <c r="D304" s="94" t="s">
        <v>851</v>
      </c>
      <c r="E304" s="89" t="s">
        <v>3</v>
      </c>
      <c r="F304" s="89" t="s">
        <v>852</v>
      </c>
      <c r="G304" s="113">
        <v>63.64</v>
      </c>
      <c r="H304" s="113">
        <v>77.94</v>
      </c>
      <c r="I304" s="92">
        <f t="shared" si="4"/>
        <v>5025.5712000000003</v>
      </c>
    </row>
    <row r="305" spans="1:12" ht="26.25" customHeight="1" x14ac:dyDescent="0.2">
      <c r="A305" s="88" t="s">
        <v>4259</v>
      </c>
      <c r="B305" s="96" t="s">
        <v>853</v>
      </c>
      <c r="C305" s="96" t="s">
        <v>409</v>
      </c>
      <c r="D305" s="94" t="s">
        <v>854</v>
      </c>
      <c r="E305" s="89" t="s">
        <v>8</v>
      </c>
      <c r="F305" s="89" t="s">
        <v>855</v>
      </c>
      <c r="G305" s="113">
        <v>35.39</v>
      </c>
      <c r="H305" s="113">
        <v>43.34</v>
      </c>
      <c r="I305" s="92">
        <f t="shared" si="4"/>
        <v>12095.3272</v>
      </c>
    </row>
    <row r="306" spans="1:12" ht="24.75" customHeight="1" x14ac:dyDescent="0.2">
      <c r="A306" s="88" t="s">
        <v>4260</v>
      </c>
      <c r="B306" s="95">
        <v>96114</v>
      </c>
      <c r="C306" s="96" t="s">
        <v>68</v>
      </c>
      <c r="D306" s="94" t="s">
        <v>3854</v>
      </c>
      <c r="E306" s="89" t="s">
        <v>3</v>
      </c>
      <c r="F306" s="89" t="s">
        <v>857</v>
      </c>
      <c r="G306" s="113">
        <v>63.85</v>
      </c>
      <c r="H306" s="113">
        <v>78.2</v>
      </c>
      <c r="I306" s="92">
        <f t="shared" si="4"/>
        <v>40198.71</v>
      </c>
    </row>
    <row r="307" spans="1:12" ht="38.25" customHeight="1" x14ac:dyDescent="0.2">
      <c r="A307" s="88" t="s">
        <v>4261</v>
      </c>
      <c r="B307" s="96" t="s">
        <v>858</v>
      </c>
      <c r="C307" s="96" t="s">
        <v>409</v>
      </c>
      <c r="D307" s="94" t="s">
        <v>59</v>
      </c>
      <c r="E307" s="89" t="s">
        <v>3</v>
      </c>
      <c r="F307" s="89" t="s">
        <v>859</v>
      </c>
      <c r="G307" s="113">
        <v>149.46</v>
      </c>
      <c r="H307" s="113">
        <v>183.04</v>
      </c>
      <c r="I307" s="92">
        <f t="shared" si="4"/>
        <v>234750.63039999999</v>
      </c>
    </row>
    <row r="308" spans="1:12" ht="36" customHeight="1" x14ac:dyDescent="0.2">
      <c r="A308" s="88" t="s">
        <v>4262</v>
      </c>
      <c r="B308" s="96" t="s">
        <v>860</v>
      </c>
      <c r="C308" s="96" t="s">
        <v>409</v>
      </c>
      <c r="D308" s="94" t="s">
        <v>861</v>
      </c>
      <c r="E308" s="89" t="s">
        <v>3</v>
      </c>
      <c r="F308" s="89" t="s">
        <v>862</v>
      </c>
      <c r="G308" s="113">
        <v>134.76</v>
      </c>
      <c r="H308" s="113">
        <v>165.04</v>
      </c>
      <c r="I308" s="92">
        <f t="shared" si="4"/>
        <v>42065.395199999999</v>
      </c>
    </row>
    <row r="309" spans="1:12" s="310" customFormat="1" ht="15" customHeight="1" x14ac:dyDescent="0.2">
      <c r="A309" s="304" t="s">
        <v>138</v>
      </c>
      <c r="B309" s="305"/>
      <c r="C309" s="305"/>
      <c r="D309" s="306" t="s">
        <v>4265</v>
      </c>
      <c r="E309" s="305"/>
      <c r="F309" s="305"/>
      <c r="G309" s="307"/>
      <c r="H309" s="308"/>
      <c r="I309" s="309">
        <f>SUM(I310:I311)</f>
        <v>77306.233500000002</v>
      </c>
      <c r="K309" s="311"/>
      <c r="L309" s="312"/>
    </row>
    <row r="310" spans="1:12" ht="39" customHeight="1" x14ac:dyDescent="0.2">
      <c r="A310" s="88" t="s">
        <v>4263</v>
      </c>
      <c r="B310" s="93">
        <v>87879</v>
      </c>
      <c r="C310" s="89" t="s">
        <v>68</v>
      </c>
      <c r="D310" s="94" t="s">
        <v>863</v>
      </c>
      <c r="E310" s="89" t="s">
        <v>3</v>
      </c>
      <c r="F310" s="89" t="s">
        <v>864</v>
      </c>
      <c r="G310" s="113">
        <v>3.89</v>
      </c>
      <c r="H310" s="113">
        <v>4.76</v>
      </c>
      <c r="I310" s="92">
        <f t="shared" si="4"/>
        <v>7502.0931999999993</v>
      </c>
    </row>
    <row r="311" spans="1:12" ht="42.75" x14ac:dyDescent="0.2">
      <c r="A311" s="88" t="s">
        <v>4264</v>
      </c>
      <c r="B311" s="93">
        <v>87792</v>
      </c>
      <c r="C311" s="89" t="s">
        <v>68</v>
      </c>
      <c r="D311" s="94" t="s">
        <v>3855</v>
      </c>
      <c r="E311" s="89" t="s">
        <v>3</v>
      </c>
      <c r="F311" s="89" t="s">
        <v>864</v>
      </c>
      <c r="G311" s="113">
        <v>36.159999999999997</v>
      </c>
      <c r="H311" s="113">
        <v>44.29</v>
      </c>
      <c r="I311" s="92">
        <f t="shared" si="4"/>
        <v>69804.140299999999</v>
      </c>
    </row>
    <row r="312" spans="1:12" s="10" customFormat="1" ht="14.25" x14ac:dyDescent="0.2">
      <c r="A312" s="101" t="s">
        <v>139</v>
      </c>
      <c r="B312" s="102"/>
      <c r="C312" s="102"/>
      <c r="D312" s="103" t="s">
        <v>866</v>
      </c>
      <c r="E312" s="102"/>
      <c r="F312" s="102"/>
      <c r="G312" s="112"/>
      <c r="H312" s="112"/>
      <c r="I312" s="115">
        <v>635633.87</v>
      </c>
      <c r="K312" s="217"/>
      <c r="L312" s="213"/>
    </row>
    <row r="313" spans="1:12" s="310" customFormat="1" ht="15" customHeight="1" x14ac:dyDescent="0.2">
      <c r="A313" s="304" t="s">
        <v>141</v>
      </c>
      <c r="B313" s="305"/>
      <c r="C313" s="305"/>
      <c r="D313" s="306" t="s">
        <v>4266</v>
      </c>
      <c r="E313" s="305"/>
      <c r="F313" s="305"/>
      <c r="G313" s="307"/>
      <c r="H313" s="308"/>
      <c r="I313" s="309">
        <f>SUM(I314:I321)</f>
        <v>508662.69560000009</v>
      </c>
      <c r="K313" s="311"/>
      <c r="L313" s="312"/>
    </row>
    <row r="314" spans="1:12" ht="29.25" customHeight="1" x14ac:dyDescent="0.2">
      <c r="A314" s="88" t="s">
        <v>4268</v>
      </c>
      <c r="B314" s="89" t="s">
        <v>867</v>
      </c>
      <c r="C314" s="89" t="s">
        <v>409</v>
      </c>
      <c r="D314" s="90" t="s">
        <v>868</v>
      </c>
      <c r="E314" s="89" t="s">
        <v>3</v>
      </c>
      <c r="F314" s="89" t="s">
        <v>869</v>
      </c>
      <c r="G314" s="113">
        <v>38.46</v>
      </c>
      <c r="H314" s="113">
        <v>47.1</v>
      </c>
      <c r="I314" s="92">
        <f t="shared" si="4"/>
        <v>129089.79600000002</v>
      </c>
    </row>
    <row r="315" spans="1:12" s="118" customFormat="1" ht="50.25" customHeight="1" x14ac:dyDescent="0.2">
      <c r="A315" s="88" t="s">
        <v>4269</v>
      </c>
      <c r="B315" s="120">
        <v>104162</v>
      </c>
      <c r="C315" s="121" t="s">
        <v>68</v>
      </c>
      <c r="D315" s="122" t="s">
        <v>3861</v>
      </c>
      <c r="E315" s="123" t="s">
        <v>3</v>
      </c>
      <c r="F315" s="123" t="s">
        <v>869</v>
      </c>
      <c r="G315" s="124">
        <v>90.67</v>
      </c>
      <c r="H315" s="124">
        <v>111.04</v>
      </c>
      <c r="I315" s="125">
        <f t="shared" si="4"/>
        <v>304333.99040000007</v>
      </c>
      <c r="K315" s="221"/>
      <c r="L315" s="214"/>
    </row>
    <row r="316" spans="1:12" ht="48" customHeight="1" x14ac:dyDescent="0.2">
      <c r="A316" s="88" t="s">
        <v>4270</v>
      </c>
      <c r="B316" s="93">
        <v>87755</v>
      </c>
      <c r="C316" s="89" t="s">
        <v>68</v>
      </c>
      <c r="D316" s="94" t="s">
        <v>3862</v>
      </c>
      <c r="E316" s="89" t="s">
        <v>3</v>
      </c>
      <c r="F316" s="89" t="s">
        <v>871</v>
      </c>
      <c r="G316" s="113">
        <v>46.83</v>
      </c>
      <c r="H316" s="113">
        <v>57.35</v>
      </c>
      <c r="I316" s="92">
        <f t="shared" si="4"/>
        <v>19817.866000000002</v>
      </c>
    </row>
    <row r="317" spans="1:12" ht="43.5" customHeight="1" x14ac:dyDescent="0.2">
      <c r="A317" s="88" t="s">
        <v>4271</v>
      </c>
      <c r="B317" s="95">
        <v>87251</v>
      </c>
      <c r="C317" s="96" t="s">
        <v>68</v>
      </c>
      <c r="D317" s="94" t="s">
        <v>3863</v>
      </c>
      <c r="E317" s="89" t="s">
        <v>3</v>
      </c>
      <c r="F317" s="89" t="s">
        <v>871</v>
      </c>
      <c r="G317" s="113">
        <v>58.54</v>
      </c>
      <c r="H317" s="113">
        <v>71.69</v>
      </c>
      <c r="I317" s="92">
        <f t="shared" si="4"/>
        <v>24773.196400000001</v>
      </c>
    </row>
    <row r="318" spans="1:12" ht="25.5" customHeight="1" x14ac:dyDescent="0.2">
      <c r="A318" s="88" t="s">
        <v>4272</v>
      </c>
      <c r="B318" s="96" t="s">
        <v>872</v>
      </c>
      <c r="C318" s="96" t="s">
        <v>409</v>
      </c>
      <c r="D318" s="94" t="s">
        <v>3612</v>
      </c>
      <c r="E318" s="89" t="s">
        <v>8</v>
      </c>
      <c r="F318" s="89" t="s">
        <v>873</v>
      </c>
      <c r="G318" s="113">
        <v>9.3699999999999992</v>
      </c>
      <c r="H318" s="113">
        <v>11.48</v>
      </c>
      <c r="I318" s="92">
        <f t="shared" si="4"/>
        <v>611.65440000000001</v>
      </c>
    </row>
    <row r="319" spans="1:12" ht="28.5" customHeight="1" x14ac:dyDescent="0.2">
      <c r="A319" s="88" t="s">
        <v>4273</v>
      </c>
      <c r="B319" s="96" t="s">
        <v>874</v>
      </c>
      <c r="C319" s="96" t="s">
        <v>409</v>
      </c>
      <c r="D319" s="94" t="s">
        <v>875</v>
      </c>
      <c r="E319" s="89" t="s">
        <v>8</v>
      </c>
      <c r="F319" s="89" t="s">
        <v>876</v>
      </c>
      <c r="G319" s="113">
        <v>22.17</v>
      </c>
      <c r="H319" s="113">
        <v>27.15</v>
      </c>
      <c r="I319" s="92">
        <f t="shared" si="4"/>
        <v>19154.867999999999</v>
      </c>
    </row>
    <row r="320" spans="1:12" ht="27" customHeight="1" x14ac:dyDescent="0.2">
      <c r="A320" s="88" t="s">
        <v>4274</v>
      </c>
      <c r="B320" s="95">
        <v>98689</v>
      </c>
      <c r="C320" s="96" t="s">
        <v>68</v>
      </c>
      <c r="D320" s="94" t="s">
        <v>3857</v>
      </c>
      <c r="E320" s="89" t="s">
        <v>8</v>
      </c>
      <c r="F320" s="89" t="s">
        <v>878</v>
      </c>
      <c r="G320" s="113">
        <v>94.65</v>
      </c>
      <c r="H320" s="113">
        <v>115.92</v>
      </c>
      <c r="I320" s="92">
        <f t="shared" si="4"/>
        <v>1260.0503999999999</v>
      </c>
    </row>
    <row r="321" spans="1:12" ht="27.95" customHeight="1" x14ac:dyDescent="0.2">
      <c r="A321" s="88" t="s">
        <v>4275</v>
      </c>
      <c r="B321" s="96" t="s">
        <v>879</v>
      </c>
      <c r="C321" s="96" t="s">
        <v>409</v>
      </c>
      <c r="D321" s="94" t="s">
        <v>880</v>
      </c>
      <c r="E321" s="89" t="s">
        <v>8</v>
      </c>
      <c r="F321" s="89" t="s">
        <v>881</v>
      </c>
      <c r="G321" s="113">
        <v>96.23</v>
      </c>
      <c r="H321" s="113">
        <v>117.85</v>
      </c>
      <c r="I321" s="92">
        <f t="shared" si="4"/>
        <v>9621.2739999999994</v>
      </c>
    </row>
    <row r="322" spans="1:12" s="310" customFormat="1" ht="15" customHeight="1" x14ac:dyDescent="0.2">
      <c r="A322" s="304" t="s">
        <v>142</v>
      </c>
      <c r="B322" s="305"/>
      <c r="C322" s="305"/>
      <c r="D322" s="306" t="s">
        <v>4267</v>
      </c>
      <c r="E322" s="305"/>
      <c r="F322" s="305"/>
      <c r="G322" s="307"/>
      <c r="H322" s="308"/>
      <c r="I322" s="309">
        <f>SUM(I323:I332)</f>
        <v>126971.17129999999</v>
      </c>
      <c r="K322" s="311"/>
      <c r="L322" s="312"/>
    </row>
    <row r="323" spans="1:12" ht="38.25" customHeight="1" x14ac:dyDescent="0.2">
      <c r="A323" s="88" t="s">
        <v>4276</v>
      </c>
      <c r="B323" s="93">
        <v>98682</v>
      </c>
      <c r="C323" s="89" t="s">
        <v>68</v>
      </c>
      <c r="D323" s="94" t="s">
        <v>3856</v>
      </c>
      <c r="E323" s="89" t="s">
        <v>3</v>
      </c>
      <c r="F323" s="89" t="s">
        <v>883</v>
      </c>
      <c r="G323" s="113">
        <v>41.03</v>
      </c>
      <c r="H323" s="113">
        <v>50.25</v>
      </c>
      <c r="I323" s="92">
        <f t="shared" si="4"/>
        <v>35388.06</v>
      </c>
    </row>
    <row r="324" spans="1:12" ht="36.75" customHeight="1" x14ac:dyDescent="0.2">
      <c r="A324" s="88" t="s">
        <v>4277</v>
      </c>
      <c r="B324" s="93">
        <v>98680</v>
      </c>
      <c r="C324" s="89" t="s">
        <v>68</v>
      </c>
      <c r="D324" s="94" t="s">
        <v>3858</v>
      </c>
      <c r="E324" s="89" t="s">
        <v>3</v>
      </c>
      <c r="F324" s="89" t="s">
        <v>885</v>
      </c>
      <c r="G324" s="113">
        <v>43.2</v>
      </c>
      <c r="H324" s="113">
        <v>52.91</v>
      </c>
      <c r="I324" s="92">
        <f t="shared" si="4"/>
        <v>8350.7852999999996</v>
      </c>
    </row>
    <row r="325" spans="1:12" ht="42.75" customHeight="1" x14ac:dyDescent="0.2">
      <c r="A325" s="88" t="s">
        <v>4278</v>
      </c>
      <c r="B325" s="93">
        <v>92396</v>
      </c>
      <c r="C325" s="89" t="s">
        <v>68</v>
      </c>
      <c r="D325" s="94" t="s">
        <v>3859</v>
      </c>
      <c r="E325" s="89" t="s">
        <v>3</v>
      </c>
      <c r="F325" s="89" t="s">
        <v>887</v>
      </c>
      <c r="G325" s="113">
        <v>72.87</v>
      </c>
      <c r="H325" s="113">
        <v>89.24</v>
      </c>
      <c r="I325" s="92">
        <f t="shared" si="4"/>
        <v>9749.4699999999993</v>
      </c>
    </row>
    <row r="326" spans="1:12" ht="42.75" customHeight="1" x14ac:dyDescent="0.2">
      <c r="A326" s="88" t="s">
        <v>4279</v>
      </c>
      <c r="B326" s="93">
        <v>92391</v>
      </c>
      <c r="C326" s="89" t="s">
        <v>68</v>
      </c>
      <c r="D326" s="94" t="s">
        <v>3860</v>
      </c>
      <c r="E326" s="89" t="s">
        <v>3</v>
      </c>
      <c r="F326" s="89" t="s">
        <v>889</v>
      </c>
      <c r="G326" s="113">
        <v>61.49</v>
      </c>
      <c r="H326" s="113">
        <v>75.31</v>
      </c>
      <c r="I326" s="92">
        <f t="shared" si="4"/>
        <v>11355.9949</v>
      </c>
    </row>
    <row r="327" spans="1:12" ht="42.75" customHeight="1" x14ac:dyDescent="0.2">
      <c r="A327" s="88" t="s">
        <v>4280</v>
      </c>
      <c r="B327" s="96" t="s">
        <v>890</v>
      </c>
      <c r="C327" s="96" t="s">
        <v>409</v>
      </c>
      <c r="D327" s="94" t="s">
        <v>891</v>
      </c>
      <c r="E327" s="89" t="s">
        <v>3</v>
      </c>
      <c r="F327" s="89" t="s">
        <v>892</v>
      </c>
      <c r="G327" s="113">
        <v>175.95</v>
      </c>
      <c r="H327" s="113">
        <v>215.49</v>
      </c>
      <c r="I327" s="92">
        <f t="shared" si="4"/>
        <v>6854.7368999999999</v>
      </c>
    </row>
    <row r="328" spans="1:12" ht="44.45" customHeight="1" x14ac:dyDescent="0.2">
      <c r="A328" s="88" t="s">
        <v>4281</v>
      </c>
      <c r="B328" s="96" t="s">
        <v>893</v>
      </c>
      <c r="C328" s="96" t="s">
        <v>409</v>
      </c>
      <c r="D328" s="94" t="s">
        <v>894</v>
      </c>
      <c r="E328" s="89" t="s">
        <v>3</v>
      </c>
      <c r="F328" s="89" t="s">
        <v>895</v>
      </c>
      <c r="G328" s="113">
        <v>175.95</v>
      </c>
      <c r="H328" s="113">
        <v>215.49</v>
      </c>
      <c r="I328" s="92">
        <f t="shared" si="4"/>
        <v>1844.5944000000002</v>
      </c>
    </row>
    <row r="329" spans="1:12" ht="32.1" customHeight="1" x14ac:dyDescent="0.2">
      <c r="A329" s="88" t="s">
        <v>4282</v>
      </c>
      <c r="B329" s="96" t="s">
        <v>896</v>
      </c>
      <c r="C329" s="96" t="s">
        <v>409</v>
      </c>
      <c r="D329" s="94" t="s">
        <v>897</v>
      </c>
      <c r="E329" s="89" t="s">
        <v>3</v>
      </c>
      <c r="F329" s="89" t="s">
        <v>898</v>
      </c>
      <c r="G329" s="113">
        <v>175.95</v>
      </c>
      <c r="H329" s="113">
        <v>215.49</v>
      </c>
      <c r="I329" s="92">
        <f t="shared" si="4"/>
        <v>5818.2300000000005</v>
      </c>
    </row>
    <row r="330" spans="1:12" ht="31.5" customHeight="1" x14ac:dyDescent="0.2">
      <c r="A330" s="88" t="s">
        <v>4283</v>
      </c>
      <c r="B330" s="96" t="s">
        <v>899</v>
      </c>
      <c r="C330" s="96" t="s">
        <v>409</v>
      </c>
      <c r="D330" s="94" t="s">
        <v>900</v>
      </c>
      <c r="E330" s="89" t="s">
        <v>14</v>
      </c>
      <c r="F330" s="89" t="s">
        <v>901</v>
      </c>
      <c r="G330" s="113">
        <v>180.61</v>
      </c>
      <c r="H330" s="113">
        <v>221.19</v>
      </c>
      <c r="I330" s="92">
        <f t="shared" si="4"/>
        <v>8679.4956000000002</v>
      </c>
    </row>
    <row r="331" spans="1:12" ht="27" customHeight="1" x14ac:dyDescent="0.2">
      <c r="A331" s="88" t="s">
        <v>4284</v>
      </c>
      <c r="B331" s="95">
        <v>98504</v>
      </c>
      <c r="C331" s="96" t="s">
        <v>68</v>
      </c>
      <c r="D331" s="94" t="s">
        <v>1471</v>
      </c>
      <c r="E331" s="89" t="s">
        <v>3</v>
      </c>
      <c r="F331" s="89" t="s">
        <v>903</v>
      </c>
      <c r="G331" s="113">
        <v>15.26</v>
      </c>
      <c r="H331" s="113">
        <v>18.690000000000001</v>
      </c>
      <c r="I331" s="92">
        <f t="shared" si="4"/>
        <v>32091.8514</v>
      </c>
    </row>
    <row r="332" spans="1:12" ht="28.5" x14ac:dyDescent="0.2">
      <c r="A332" s="88" t="s">
        <v>4285</v>
      </c>
      <c r="B332" s="95">
        <v>94263</v>
      </c>
      <c r="C332" s="96" t="s">
        <v>68</v>
      </c>
      <c r="D332" s="94" t="s">
        <v>3613</v>
      </c>
      <c r="E332" s="89" t="s">
        <v>8</v>
      </c>
      <c r="F332" s="89" t="s">
        <v>904</v>
      </c>
      <c r="G332" s="113">
        <v>32.75</v>
      </c>
      <c r="H332" s="113">
        <v>40.11</v>
      </c>
      <c r="I332" s="92">
        <f t="shared" si="4"/>
        <v>6837.9527999999991</v>
      </c>
    </row>
    <row r="333" spans="1:12" s="10" customFormat="1" ht="14.25" x14ac:dyDescent="0.2">
      <c r="A333" s="101" t="s">
        <v>143</v>
      </c>
      <c r="B333" s="102"/>
      <c r="C333" s="102"/>
      <c r="D333" s="103" t="s">
        <v>905</v>
      </c>
      <c r="E333" s="102"/>
      <c r="F333" s="102"/>
      <c r="G333" s="112"/>
      <c r="H333" s="112"/>
      <c r="I333" s="115">
        <v>288796.25</v>
      </c>
      <c r="K333" s="217"/>
      <c r="L333" s="213"/>
    </row>
    <row r="334" spans="1:12" s="310" customFormat="1" ht="15" customHeight="1" x14ac:dyDescent="0.2">
      <c r="A334" s="304" t="s">
        <v>144</v>
      </c>
      <c r="B334" s="305"/>
      <c r="C334" s="305"/>
      <c r="D334" s="306" t="s">
        <v>4003</v>
      </c>
      <c r="E334" s="305"/>
      <c r="F334" s="305"/>
      <c r="G334" s="307"/>
      <c r="H334" s="308"/>
      <c r="I334" s="309">
        <f>SUM(I335:I349)</f>
        <v>147961.4388</v>
      </c>
      <c r="K334" s="311"/>
      <c r="L334" s="312"/>
    </row>
    <row r="335" spans="1:12" ht="32.450000000000003" customHeight="1" x14ac:dyDescent="0.2">
      <c r="A335" s="88" t="s">
        <v>4286</v>
      </c>
      <c r="B335" s="89" t="s">
        <v>906</v>
      </c>
      <c r="C335" s="89" t="s">
        <v>409</v>
      </c>
      <c r="D335" s="156" t="s">
        <v>907</v>
      </c>
      <c r="E335" s="89" t="s">
        <v>3</v>
      </c>
      <c r="F335" s="89" t="s">
        <v>857</v>
      </c>
      <c r="G335" s="113">
        <v>18.54</v>
      </c>
      <c r="H335" s="113">
        <v>22.71</v>
      </c>
      <c r="I335" s="92">
        <f t="shared" si="4"/>
        <v>11674.075499999999</v>
      </c>
    </row>
    <row r="336" spans="1:12" s="118" customFormat="1" ht="27.75" customHeight="1" x14ac:dyDescent="0.2">
      <c r="A336" s="88" t="s">
        <v>4287</v>
      </c>
      <c r="B336" s="126">
        <v>88497</v>
      </c>
      <c r="C336" s="123" t="s">
        <v>68</v>
      </c>
      <c r="D336" s="122" t="s">
        <v>3614</v>
      </c>
      <c r="E336" s="123" t="s">
        <v>3</v>
      </c>
      <c r="F336" s="123" t="s">
        <v>909</v>
      </c>
      <c r="G336" s="124">
        <v>15.15</v>
      </c>
      <c r="H336" s="124">
        <v>18.55</v>
      </c>
      <c r="I336" s="125">
        <f t="shared" si="4"/>
        <v>26485.1335</v>
      </c>
      <c r="K336" s="221"/>
      <c r="L336" s="214"/>
    </row>
    <row r="337" spans="1:12" ht="24" customHeight="1" x14ac:dyDescent="0.2">
      <c r="A337" s="88" t="s">
        <v>4288</v>
      </c>
      <c r="B337" s="96" t="s">
        <v>910</v>
      </c>
      <c r="C337" s="96" t="s">
        <v>409</v>
      </c>
      <c r="D337" s="94" t="s">
        <v>911</v>
      </c>
      <c r="E337" s="89" t="s">
        <v>3</v>
      </c>
      <c r="F337" s="89" t="s">
        <v>912</v>
      </c>
      <c r="G337" s="113">
        <v>14.5</v>
      </c>
      <c r="H337" s="113">
        <v>17.760000000000002</v>
      </c>
      <c r="I337" s="92">
        <f t="shared" ref="I337:I406" si="5">H337*F337</f>
        <v>1833.1872000000001</v>
      </c>
    </row>
    <row r="338" spans="1:12" ht="27" customHeight="1" x14ac:dyDescent="0.2">
      <c r="A338" s="88" t="s">
        <v>4289</v>
      </c>
      <c r="B338" s="96" t="s">
        <v>913</v>
      </c>
      <c r="C338" s="96" t="s">
        <v>409</v>
      </c>
      <c r="D338" s="94" t="s">
        <v>914</v>
      </c>
      <c r="E338" s="89" t="s">
        <v>3</v>
      </c>
      <c r="F338" s="89" t="s">
        <v>915</v>
      </c>
      <c r="G338" s="113">
        <v>12.2</v>
      </c>
      <c r="H338" s="113">
        <v>14.94</v>
      </c>
      <c r="I338" s="92">
        <f t="shared" si="5"/>
        <v>25088.5926</v>
      </c>
    </row>
    <row r="339" spans="1:12" ht="36" customHeight="1" x14ac:dyDescent="0.2">
      <c r="A339" s="88" t="s">
        <v>4290</v>
      </c>
      <c r="B339" s="96" t="s">
        <v>916</v>
      </c>
      <c r="C339" s="96" t="s">
        <v>409</v>
      </c>
      <c r="D339" s="94" t="s">
        <v>917</v>
      </c>
      <c r="E339" s="89" t="s">
        <v>3</v>
      </c>
      <c r="F339" s="89" t="s">
        <v>646</v>
      </c>
      <c r="G339" s="113">
        <v>12.2</v>
      </c>
      <c r="H339" s="113">
        <v>14.94</v>
      </c>
      <c r="I339" s="92">
        <f t="shared" si="5"/>
        <v>4754.3562000000002</v>
      </c>
    </row>
    <row r="340" spans="1:12" ht="28.7" customHeight="1" x14ac:dyDescent="0.2">
      <c r="A340" s="88" t="s">
        <v>4291</v>
      </c>
      <c r="B340" s="95">
        <v>88488</v>
      </c>
      <c r="C340" s="96" t="s">
        <v>68</v>
      </c>
      <c r="D340" s="94" t="s">
        <v>3615</v>
      </c>
      <c r="E340" s="89" t="s">
        <v>3</v>
      </c>
      <c r="F340" s="89" t="s">
        <v>857</v>
      </c>
      <c r="G340" s="124">
        <v>14.33</v>
      </c>
      <c r="H340" s="113">
        <v>17.55</v>
      </c>
      <c r="I340" s="92">
        <f t="shared" si="5"/>
        <v>9021.5774999999994</v>
      </c>
    </row>
    <row r="341" spans="1:12" ht="31.5" customHeight="1" x14ac:dyDescent="0.2">
      <c r="A341" s="88" t="s">
        <v>4292</v>
      </c>
      <c r="B341" s="96" t="s">
        <v>919</v>
      </c>
      <c r="C341" s="96" t="s">
        <v>409</v>
      </c>
      <c r="D341" s="94" t="s">
        <v>920</v>
      </c>
      <c r="E341" s="89" t="s">
        <v>3</v>
      </c>
      <c r="F341" s="89" t="s">
        <v>921</v>
      </c>
      <c r="G341" s="113">
        <v>12.2</v>
      </c>
      <c r="H341" s="113">
        <v>14.94</v>
      </c>
      <c r="I341" s="92">
        <f t="shared" si="5"/>
        <v>4204.8629999999994</v>
      </c>
    </row>
    <row r="342" spans="1:12" ht="36" customHeight="1" x14ac:dyDescent="0.2">
      <c r="A342" s="88" t="s">
        <v>4293</v>
      </c>
      <c r="B342" s="96" t="s">
        <v>922</v>
      </c>
      <c r="C342" s="96" t="s">
        <v>409</v>
      </c>
      <c r="D342" s="94" t="s">
        <v>923</v>
      </c>
      <c r="E342" s="89" t="s">
        <v>3</v>
      </c>
      <c r="F342" s="89" t="s">
        <v>924</v>
      </c>
      <c r="G342" s="113">
        <v>12.2</v>
      </c>
      <c r="H342" s="113">
        <v>14.94</v>
      </c>
      <c r="I342" s="92">
        <f t="shared" si="5"/>
        <v>364.08780000000002</v>
      </c>
    </row>
    <row r="343" spans="1:12" ht="27" customHeight="1" x14ac:dyDescent="0.2">
      <c r="A343" s="88" t="s">
        <v>4294</v>
      </c>
      <c r="B343" s="96" t="s">
        <v>925</v>
      </c>
      <c r="C343" s="96" t="s">
        <v>409</v>
      </c>
      <c r="D343" s="94" t="s">
        <v>926</v>
      </c>
      <c r="E343" s="89" t="s">
        <v>3</v>
      </c>
      <c r="F343" s="89" t="s">
        <v>927</v>
      </c>
      <c r="G343" s="113">
        <v>12.2</v>
      </c>
      <c r="H343" s="113">
        <v>14.94</v>
      </c>
      <c r="I343" s="92">
        <f t="shared" si="5"/>
        <v>2073.3732</v>
      </c>
    </row>
    <row r="344" spans="1:12" ht="24" customHeight="1" x14ac:dyDescent="0.2">
      <c r="A344" s="88" t="s">
        <v>4295</v>
      </c>
      <c r="B344" s="96" t="s">
        <v>928</v>
      </c>
      <c r="C344" s="96" t="s">
        <v>409</v>
      </c>
      <c r="D344" s="94" t="s">
        <v>929</v>
      </c>
      <c r="E344" s="89" t="s">
        <v>3</v>
      </c>
      <c r="F344" s="89" t="s">
        <v>930</v>
      </c>
      <c r="G344" s="113">
        <v>14.8</v>
      </c>
      <c r="H344" s="113">
        <v>18.13</v>
      </c>
      <c r="I344" s="92">
        <f t="shared" si="5"/>
        <v>3803.4926999999998</v>
      </c>
    </row>
    <row r="345" spans="1:12" ht="24.95" customHeight="1" x14ac:dyDescent="0.2">
      <c r="A345" s="88" t="s">
        <v>4296</v>
      </c>
      <c r="B345" s="96" t="s">
        <v>931</v>
      </c>
      <c r="C345" s="96" t="s">
        <v>409</v>
      </c>
      <c r="D345" s="94" t="s">
        <v>932</v>
      </c>
      <c r="E345" s="89" t="s">
        <v>3</v>
      </c>
      <c r="F345" s="89" t="s">
        <v>933</v>
      </c>
      <c r="G345" s="113">
        <v>14.8</v>
      </c>
      <c r="H345" s="113">
        <v>18.13</v>
      </c>
      <c r="I345" s="92">
        <f t="shared" si="5"/>
        <v>758.92179999999996</v>
      </c>
    </row>
    <row r="346" spans="1:12" ht="32.25" customHeight="1" x14ac:dyDescent="0.2">
      <c r="A346" s="88" t="s">
        <v>4297</v>
      </c>
      <c r="B346" s="96" t="s">
        <v>934</v>
      </c>
      <c r="C346" s="96" t="s">
        <v>409</v>
      </c>
      <c r="D346" s="94" t="s">
        <v>935</v>
      </c>
      <c r="E346" s="89" t="s">
        <v>3</v>
      </c>
      <c r="F346" s="89" t="s">
        <v>936</v>
      </c>
      <c r="G346" s="113">
        <v>12.2</v>
      </c>
      <c r="H346" s="113">
        <v>14.94</v>
      </c>
      <c r="I346" s="92">
        <f t="shared" si="5"/>
        <v>5807.9250000000002</v>
      </c>
    </row>
    <row r="347" spans="1:12" ht="24.2" customHeight="1" x14ac:dyDescent="0.2">
      <c r="A347" s="88" t="s">
        <v>4298</v>
      </c>
      <c r="B347" s="96" t="s">
        <v>937</v>
      </c>
      <c r="C347" s="96" t="s">
        <v>409</v>
      </c>
      <c r="D347" s="94" t="s">
        <v>938</v>
      </c>
      <c r="E347" s="89" t="s">
        <v>3</v>
      </c>
      <c r="F347" s="89" t="s">
        <v>939</v>
      </c>
      <c r="G347" s="113">
        <v>12.95</v>
      </c>
      <c r="H347" s="113">
        <v>15.86</v>
      </c>
      <c r="I347" s="92">
        <f t="shared" si="5"/>
        <v>10231.920399999999</v>
      </c>
    </row>
    <row r="348" spans="1:12" ht="38.25" customHeight="1" x14ac:dyDescent="0.2">
      <c r="A348" s="88" t="s">
        <v>4299</v>
      </c>
      <c r="B348" s="96" t="s">
        <v>940</v>
      </c>
      <c r="C348" s="96" t="s">
        <v>409</v>
      </c>
      <c r="D348" s="94" t="s">
        <v>941</v>
      </c>
      <c r="E348" s="89" t="s">
        <v>3</v>
      </c>
      <c r="F348" s="89" t="s">
        <v>942</v>
      </c>
      <c r="G348" s="113">
        <v>12.95</v>
      </c>
      <c r="H348" s="113">
        <v>15.86</v>
      </c>
      <c r="I348" s="92">
        <f t="shared" si="5"/>
        <v>32211.025600000001</v>
      </c>
    </row>
    <row r="349" spans="1:12" ht="27.6" customHeight="1" x14ac:dyDescent="0.2">
      <c r="A349" s="88" t="s">
        <v>4300</v>
      </c>
      <c r="B349" s="96" t="s">
        <v>943</v>
      </c>
      <c r="C349" s="96" t="s">
        <v>409</v>
      </c>
      <c r="D349" s="94" t="s">
        <v>944</v>
      </c>
      <c r="E349" s="89" t="s">
        <v>3</v>
      </c>
      <c r="F349" s="89" t="s">
        <v>945</v>
      </c>
      <c r="G349" s="113">
        <v>12.95</v>
      </c>
      <c r="H349" s="113">
        <v>15.86</v>
      </c>
      <c r="I349" s="92">
        <f t="shared" si="5"/>
        <v>9648.9067999999988</v>
      </c>
    </row>
    <row r="350" spans="1:12" s="310" customFormat="1" ht="15" customHeight="1" x14ac:dyDescent="0.2">
      <c r="A350" s="304" t="s">
        <v>145</v>
      </c>
      <c r="B350" s="305"/>
      <c r="C350" s="305"/>
      <c r="D350" s="306" t="s">
        <v>4265</v>
      </c>
      <c r="E350" s="305"/>
      <c r="F350" s="305"/>
      <c r="G350" s="307"/>
      <c r="H350" s="308"/>
      <c r="I350" s="309">
        <f>SUM(I351:I352)</f>
        <v>24996.4702</v>
      </c>
      <c r="K350" s="311"/>
      <c r="L350" s="312"/>
    </row>
    <row r="351" spans="1:12" ht="31.7" customHeight="1" x14ac:dyDescent="0.2">
      <c r="A351" s="88" t="s">
        <v>4301</v>
      </c>
      <c r="B351" s="96" t="s">
        <v>940</v>
      </c>
      <c r="C351" s="96" t="s">
        <v>409</v>
      </c>
      <c r="D351" s="94" t="s">
        <v>941</v>
      </c>
      <c r="E351" s="89" t="s">
        <v>3</v>
      </c>
      <c r="F351" s="89" t="s">
        <v>946</v>
      </c>
      <c r="G351" s="113">
        <v>12.95</v>
      </c>
      <c r="H351" s="113">
        <v>15.86</v>
      </c>
      <c r="I351" s="92">
        <f t="shared" si="5"/>
        <v>23453.768</v>
      </c>
    </row>
    <row r="352" spans="1:12" ht="29.85" customHeight="1" x14ac:dyDescent="0.2">
      <c r="A352" s="88" t="s">
        <v>4302</v>
      </c>
      <c r="B352" s="96" t="s">
        <v>943</v>
      </c>
      <c r="C352" s="96" t="s">
        <v>409</v>
      </c>
      <c r="D352" s="94" t="s">
        <v>944</v>
      </c>
      <c r="E352" s="89" t="s">
        <v>3</v>
      </c>
      <c r="F352" s="89" t="s">
        <v>947</v>
      </c>
      <c r="G352" s="113">
        <v>12.95</v>
      </c>
      <c r="H352" s="113">
        <v>15.86</v>
      </c>
      <c r="I352" s="92">
        <f t="shared" si="5"/>
        <v>1542.7021999999999</v>
      </c>
    </row>
    <row r="353" spans="1:12" s="310" customFormat="1" ht="15" customHeight="1" x14ac:dyDescent="0.2">
      <c r="A353" s="304" t="s">
        <v>146</v>
      </c>
      <c r="B353" s="305"/>
      <c r="C353" s="305"/>
      <c r="D353" s="306" t="s">
        <v>4305</v>
      </c>
      <c r="E353" s="305"/>
      <c r="F353" s="305"/>
      <c r="G353" s="307"/>
      <c r="H353" s="308"/>
      <c r="I353" s="309">
        <f>SUM(I354,I356)</f>
        <v>115838.34199999999</v>
      </c>
      <c r="K353" s="311"/>
      <c r="L353" s="312"/>
    </row>
    <row r="354" spans="1:12" s="310" customFormat="1" ht="15" customHeight="1" x14ac:dyDescent="0.2">
      <c r="A354" s="316" t="s">
        <v>4303</v>
      </c>
      <c r="B354" s="317"/>
      <c r="C354" s="317"/>
      <c r="D354" s="318" t="s">
        <v>4155</v>
      </c>
      <c r="E354" s="317"/>
      <c r="F354" s="317"/>
      <c r="G354" s="319"/>
      <c r="H354" s="320"/>
      <c r="I354" s="321">
        <f>I355</f>
        <v>89738.501999999993</v>
      </c>
      <c r="K354" s="311"/>
      <c r="L354" s="312"/>
    </row>
    <row r="355" spans="1:12" ht="32.450000000000003" customHeight="1" x14ac:dyDescent="0.2">
      <c r="A355" s="88" t="s">
        <v>4306</v>
      </c>
      <c r="B355" s="93">
        <v>100724</v>
      </c>
      <c r="C355" s="89" t="s">
        <v>68</v>
      </c>
      <c r="D355" s="94" t="s">
        <v>3616</v>
      </c>
      <c r="E355" s="89" t="s">
        <v>3</v>
      </c>
      <c r="F355" s="89" t="s">
        <v>948</v>
      </c>
      <c r="G355" s="124">
        <v>12</v>
      </c>
      <c r="H355" s="113">
        <v>14.7</v>
      </c>
      <c r="I355" s="92">
        <f t="shared" si="5"/>
        <v>89738.501999999993</v>
      </c>
    </row>
    <row r="356" spans="1:12" s="310" customFormat="1" ht="15" customHeight="1" x14ac:dyDescent="0.2">
      <c r="A356" s="316" t="s">
        <v>4304</v>
      </c>
      <c r="B356" s="317"/>
      <c r="C356" s="317"/>
      <c r="D356" s="318" t="s">
        <v>4251</v>
      </c>
      <c r="E356" s="317"/>
      <c r="F356" s="317"/>
      <c r="G356" s="319"/>
      <c r="H356" s="320"/>
      <c r="I356" s="321">
        <f>I357</f>
        <v>26099.84</v>
      </c>
      <c r="K356" s="311"/>
      <c r="L356" s="312"/>
    </row>
    <row r="357" spans="1:12" ht="35.85" customHeight="1" x14ac:dyDescent="0.2">
      <c r="A357" s="88" t="s">
        <v>4307</v>
      </c>
      <c r="B357" s="95">
        <v>102494</v>
      </c>
      <c r="C357" s="96" t="s">
        <v>68</v>
      </c>
      <c r="D357" s="94" t="s">
        <v>3617</v>
      </c>
      <c r="E357" s="89" t="s">
        <v>3</v>
      </c>
      <c r="F357" s="89" t="s">
        <v>591</v>
      </c>
      <c r="G357" s="113">
        <v>51.23</v>
      </c>
      <c r="H357" s="113">
        <v>62.74</v>
      </c>
      <c r="I357" s="92">
        <f t="shared" si="5"/>
        <v>26099.84</v>
      </c>
    </row>
    <row r="358" spans="1:12" s="10" customFormat="1" ht="14.25" x14ac:dyDescent="0.2">
      <c r="A358" s="101" t="s">
        <v>147</v>
      </c>
      <c r="B358" s="102"/>
      <c r="C358" s="102"/>
      <c r="D358" s="103" t="s">
        <v>950</v>
      </c>
      <c r="E358" s="102"/>
      <c r="F358" s="102"/>
      <c r="G358" s="112"/>
      <c r="H358" s="112"/>
      <c r="I358" s="115">
        <v>218694.29</v>
      </c>
      <c r="K358" s="217"/>
      <c r="L358" s="213"/>
    </row>
    <row r="359" spans="1:12" s="310" customFormat="1" ht="15" customHeight="1" x14ac:dyDescent="0.2">
      <c r="A359" s="304" t="s">
        <v>148</v>
      </c>
      <c r="B359" s="305"/>
      <c r="C359" s="305"/>
      <c r="D359" s="306" t="s">
        <v>4308</v>
      </c>
      <c r="E359" s="305"/>
      <c r="F359" s="305"/>
      <c r="G359" s="307"/>
      <c r="H359" s="308"/>
      <c r="I359" s="309">
        <f>SUM(I360:I398)</f>
        <v>43280.007000000005</v>
      </c>
      <c r="K359" s="311"/>
      <c r="L359" s="312"/>
    </row>
    <row r="360" spans="1:12" ht="35.1" customHeight="1" x14ac:dyDescent="0.2">
      <c r="A360" s="98" t="s">
        <v>4309</v>
      </c>
      <c r="B360" s="95">
        <v>89356</v>
      </c>
      <c r="C360" s="96" t="s">
        <v>68</v>
      </c>
      <c r="D360" s="94" t="s">
        <v>3618</v>
      </c>
      <c r="E360" s="89" t="s">
        <v>8</v>
      </c>
      <c r="F360" s="89" t="s">
        <v>951</v>
      </c>
      <c r="G360" s="113">
        <v>20.05</v>
      </c>
      <c r="H360" s="113">
        <v>24.56</v>
      </c>
      <c r="I360" s="92">
        <f t="shared" si="5"/>
        <v>5454.7759999999998</v>
      </c>
    </row>
    <row r="361" spans="1:12" s="118" customFormat="1" ht="28.5" x14ac:dyDescent="0.2">
      <c r="A361" s="98" t="s">
        <v>4310</v>
      </c>
      <c r="B361" s="120">
        <v>89357</v>
      </c>
      <c r="C361" s="121" t="s">
        <v>68</v>
      </c>
      <c r="D361" s="122" t="s">
        <v>3619</v>
      </c>
      <c r="E361" s="123" t="s">
        <v>8</v>
      </c>
      <c r="F361" s="123">
        <v>265.5</v>
      </c>
      <c r="G361" s="124">
        <v>28.08</v>
      </c>
      <c r="H361" s="124">
        <v>34.39</v>
      </c>
      <c r="I361" s="125">
        <f t="shared" si="5"/>
        <v>9130.5450000000001</v>
      </c>
      <c r="K361" s="221"/>
      <c r="L361" s="214"/>
    </row>
    <row r="362" spans="1:12" ht="31.5" customHeight="1" x14ac:dyDescent="0.2">
      <c r="A362" s="98" t="s">
        <v>4311</v>
      </c>
      <c r="B362" s="95">
        <v>103979</v>
      </c>
      <c r="C362" s="96" t="s">
        <v>68</v>
      </c>
      <c r="D362" s="94" t="s">
        <v>3620</v>
      </c>
      <c r="E362" s="89" t="s">
        <v>8</v>
      </c>
      <c r="F362" s="89" t="s">
        <v>952</v>
      </c>
      <c r="G362" s="113">
        <v>27.08</v>
      </c>
      <c r="H362" s="113">
        <v>33.159999999999997</v>
      </c>
      <c r="I362" s="92">
        <f t="shared" si="5"/>
        <v>5474.7159999999994</v>
      </c>
    </row>
    <row r="363" spans="1:12" ht="31.5" customHeight="1" x14ac:dyDescent="0.2">
      <c r="A363" s="98" t="s">
        <v>4312</v>
      </c>
      <c r="B363" s="95">
        <v>89450</v>
      </c>
      <c r="C363" s="96" t="s">
        <v>68</v>
      </c>
      <c r="D363" s="94" t="s">
        <v>3621</v>
      </c>
      <c r="E363" s="89" t="s">
        <v>8</v>
      </c>
      <c r="F363" s="89" t="s">
        <v>953</v>
      </c>
      <c r="G363" s="113">
        <v>28.07</v>
      </c>
      <c r="H363" s="113">
        <v>34.380000000000003</v>
      </c>
      <c r="I363" s="92">
        <f t="shared" si="5"/>
        <v>4840.7040000000006</v>
      </c>
    </row>
    <row r="364" spans="1:12" ht="31.5" customHeight="1" x14ac:dyDescent="0.2">
      <c r="A364" s="98" t="s">
        <v>4313</v>
      </c>
      <c r="B364" s="95">
        <v>89451</v>
      </c>
      <c r="C364" s="96" t="s">
        <v>68</v>
      </c>
      <c r="D364" s="94" t="s">
        <v>3622</v>
      </c>
      <c r="E364" s="89" t="s">
        <v>8</v>
      </c>
      <c r="F364" s="89" t="s">
        <v>955</v>
      </c>
      <c r="G364" s="113">
        <v>45.84</v>
      </c>
      <c r="H364" s="113">
        <v>56.14</v>
      </c>
      <c r="I364" s="92">
        <f t="shared" si="5"/>
        <v>3643.4860000000003</v>
      </c>
    </row>
    <row r="365" spans="1:12" ht="31.5" customHeight="1" x14ac:dyDescent="0.2">
      <c r="A365" s="98" t="s">
        <v>4314</v>
      </c>
      <c r="B365" s="95">
        <v>89429</v>
      </c>
      <c r="C365" s="96" t="s">
        <v>68</v>
      </c>
      <c r="D365" s="94" t="s">
        <v>3623</v>
      </c>
      <c r="E365" s="89" t="s">
        <v>1</v>
      </c>
      <c r="F365" s="89" t="s">
        <v>957</v>
      </c>
      <c r="G365" s="113">
        <v>5.0599999999999996</v>
      </c>
      <c r="H365" s="113">
        <v>6.2</v>
      </c>
      <c r="I365" s="92">
        <f t="shared" si="5"/>
        <v>359.6</v>
      </c>
    </row>
    <row r="366" spans="1:12" ht="33.6" customHeight="1" x14ac:dyDescent="0.2">
      <c r="A366" s="98" t="s">
        <v>4315</v>
      </c>
      <c r="B366" s="93">
        <v>89553</v>
      </c>
      <c r="C366" s="89" t="s">
        <v>68</v>
      </c>
      <c r="D366" s="94" t="s">
        <v>3624</v>
      </c>
      <c r="E366" s="89" t="s">
        <v>1</v>
      </c>
      <c r="F366" s="89" t="s">
        <v>664</v>
      </c>
      <c r="G366" s="113">
        <v>4.87</v>
      </c>
      <c r="H366" s="113">
        <v>5.96</v>
      </c>
      <c r="I366" s="92">
        <f t="shared" si="5"/>
        <v>119.2</v>
      </c>
    </row>
    <row r="367" spans="1:12" ht="39.6" customHeight="1" x14ac:dyDescent="0.2">
      <c r="A367" s="98" t="s">
        <v>4316</v>
      </c>
      <c r="B367" s="93">
        <v>104001</v>
      </c>
      <c r="C367" s="89" t="s">
        <v>68</v>
      </c>
      <c r="D367" s="94" t="s">
        <v>3625</v>
      </c>
      <c r="E367" s="89" t="s">
        <v>1</v>
      </c>
      <c r="F367" s="89" t="s">
        <v>960</v>
      </c>
      <c r="G367" s="113">
        <v>11.72</v>
      </c>
      <c r="H367" s="113">
        <v>14.35</v>
      </c>
      <c r="I367" s="92">
        <f t="shared" si="5"/>
        <v>688.8</v>
      </c>
    </row>
    <row r="368" spans="1:12" ht="42.75" customHeight="1" x14ac:dyDescent="0.2">
      <c r="A368" s="98" t="s">
        <v>4317</v>
      </c>
      <c r="B368" s="93">
        <v>104002</v>
      </c>
      <c r="C368" s="89" t="s">
        <v>68</v>
      </c>
      <c r="D368" s="94" t="s">
        <v>3626</v>
      </c>
      <c r="E368" s="89" t="s">
        <v>1</v>
      </c>
      <c r="F368" s="89" t="s">
        <v>750</v>
      </c>
      <c r="G368" s="113">
        <v>15.34</v>
      </c>
      <c r="H368" s="113">
        <v>18.79</v>
      </c>
      <c r="I368" s="92">
        <f t="shared" si="5"/>
        <v>413.38</v>
      </c>
    </row>
    <row r="369" spans="1:9" ht="42.75" customHeight="1" x14ac:dyDescent="0.2">
      <c r="A369" s="98" t="s">
        <v>4318</v>
      </c>
      <c r="B369" s="93">
        <v>89610</v>
      </c>
      <c r="C369" s="89" t="s">
        <v>68</v>
      </c>
      <c r="D369" s="94" t="s">
        <v>3627</v>
      </c>
      <c r="E369" s="89" t="s">
        <v>1</v>
      </c>
      <c r="F369" s="89" t="s">
        <v>654</v>
      </c>
      <c r="G369" s="113">
        <v>17.309999999999999</v>
      </c>
      <c r="H369" s="113">
        <v>21.2</v>
      </c>
      <c r="I369" s="92">
        <f t="shared" si="5"/>
        <v>381.59999999999997</v>
      </c>
    </row>
    <row r="370" spans="1:9" ht="42.75" customHeight="1" x14ac:dyDescent="0.2">
      <c r="A370" s="98" t="s">
        <v>4319</v>
      </c>
      <c r="B370" s="93">
        <v>89613</v>
      </c>
      <c r="C370" s="89" t="s">
        <v>68</v>
      </c>
      <c r="D370" s="94" t="s">
        <v>3628</v>
      </c>
      <c r="E370" s="89" t="s">
        <v>1</v>
      </c>
      <c r="F370" s="89" t="s">
        <v>964</v>
      </c>
      <c r="G370" s="113">
        <v>27.31</v>
      </c>
      <c r="H370" s="113">
        <v>33.450000000000003</v>
      </c>
      <c r="I370" s="92">
        <f t="shared" si="5"/>
        <v>66.900000000000006</v>
      </c>
    </row>
    <row r="371" spans="1:9" ht="42.75" customHeight="1" x14ac:dyDescent="0.2">
      <c r="A371" s="98" t="s">
        <v>4320</v>
      </c>
      <c r="B371" s="93">
        <v>103953</v>
      </c>
      <c r="C371" s="89" t="s">
        <v>68</v>
      </c>
      <c r="D371" s="94" t="s">
        <v>3629</v>
      </c>
      <c r="E371" s="89" t="s">
        <v>1</v>
      </c>
      <c r="F371" s="89" t="s">
        <v>964</v>
      </c>
      <c r="G371" s="113">
        <v>6.01</v>
      </c>
      <c r="H371" s="113">
        <v>7.36</v>
      </c>
      <c r="I371" s="92">
        <f t="shared" si="5"/>
        <v>14.72</v>
      </c>
    </row>
    <row r="372" spans="1:9" ht="42.75" customHeight="1" x14ac:dyDescent="0.2">
      <c r="A372" s="98" t="s">
        <v>4321</v>
      </c>
      <c r="B372" s="93">
        <v>103959</v>
      </c>
      <c r="C372" s="89" t="s">
        <v>68</v>
      </c>
      <c r="D372" s="94" t="s">
        <v>3630</v>
      </c>
      <c r="E372" s="89" t="s">
        <v>1</v>
      </c>
      <c r="F372" s="89" t="s">
        <v>660</v>
      </c>
      <c r="G372" s="113">
        <v>12.99</v>
      </c>
      <c r="H372" s="113">
        <v>15.91</v>
      </c>
      <c r="I372" s="92">
        <f t="shared" si="5"/>
        <v>206.83</v>
      </c>
    </row>
    <row r="373" spans="1:9" ht="42.75" customHeight="1" x14ac:dyDescent="0.2">
      <c r="A373" s="98" t="s">
        <v>4322</v>
      </c>
      <c r="B373" s="96" t="s">
        <v>967</v>
      </c>
      <c r="C373" s="96" t="s">
        <v>409</v>
      </c>
      <c r="D373" s="94" t="s">
        <v>968</v>
      </c>
      <c r="E373" s="89" t="s">
        <v>1</v>
      </c>
      <c r="F373" s="89" t="s">
        <v>657</v>
      </c>
      <c r="G373" s="113">
        <v>13.33</v>
      </c>
      <c r="H373" s="113">
        <v>16.329999999999998</v>
      </c>
      <c r="I373" s="92">
        <f t="shared" si="5"/>
        <v>97.97999999999999</v>
      </c>
    </row>
    <row r="374" spans="1:9" ht="40.700000000000003" customHeight="1" x14ac:dyDescent="0.2">
      <c r="A374" s="98" t="s">
        <v>4323</v>
      </c>
      <c r="B374" s="95">
        <v>103999</v>
      </c>
      <c r="C374" s="96" t="s">
        <v>68</v>
      </c>
      <c r="D374" s="94" t="s">
        <v>3631</v>
      </c>
      <c r="E374" s="89" t="s">
        <v>1</v>
      </c>
      <c r="F374" s="89" t="s">
        <v>970</v>
      </c>
      <c r="G374" s="113">
        <v>10.7</v>
      </c>
      <c r="H374" s="113">
        <v>13.1</v>
      </c>
      <c r="I374" s="92">
        <f t="shared" si="5"/>
        <v>183.4</v>
      </c>
    </row>
    <row r="375" spans="1:9" ht="38.25" customHeight="1" x14ac:dyDescent="0.2">
      <c r="A375" s="98" t="s">
        <v>4324</v>
      </c>
      <c r="B375" s="96" t="s">
        <v>971</v>
      </c>
      <c r="C375" s="96" t="s">
        <v>409</v>
      </c>
      <c r="D375" s="94" t="s">
        <v>972</v>
      </c>
      <c r="E375" s="89" t="s">
        <v>1</v>
      </c>
      <c r="F375" s="89" t="s">
        <v>410</v>
      </c>
      <c r="G375" s="113">
        <v>11.15</v>
      </c>
      <c r="H375" s="113">
        <v>13.66</v>
      </c>
      <c r="I375" s="92">
        <f t="shared" si="5"/>
        <v>13.66</v>
      </c>
    </row>
    <row r="376" spans="1:9" ht="37.5" customHeight="1" x14ac:dyDescent="0.2">
      <c r="A376" s="98" t="s">
        <v>4325</v>
      </c>
      <c r="B376" s="95">
        <v>103968</v>
      </c>
      <c r="C376" s="96" t="s">
        <v>68</v>
      </c>
      <c r="D376" s="94" t="s">
        <v>3632</v>
      </c>
      <c r="E376" s="89" t="s">
        <v>1</v>
      </c>
      <c r="F376" s="89" t="s">
        <v>974</v>
      </c>
      <c r="G376" s="113">
        <v>14.89</v>
      </c>
      <c r="H376" s="113">
        <v>18.239999999999998</v>
      </c>
      <c r="I376" s="92">
        <f t="shared" si="5"/>
        <v>218.88</v>
      </c>
    </row>
    <row r="377" spans="1:9" ht="34.700000000000003" customHeight="1" x14ac:dyDescent="0.2">
      <c r="A377" s="98" t="s">
        <v>4326</v>
      </c>
      <c r="B377" s="95">
        <v>103969</v>
      </c>
      <c r="C377" s="96" t="s">
        <v>68</v>
      </c>
      <c r="D377" s="94" t="s">
        <v>3633</v>
      </c>
      <c r="E377" s="89" t="s">
        <v>1</v>
      </c>
      <c r="F377" s="89" t="s">
        <v>976</v>
      </c>
      <c r="G377" s="113">
        <v>17.71</v>
      </c>
      <c r="H377" s="113">
        <v>21.69</v>
      </c>
      <c r="I377" s="92">
        <f t="shared" si="5"/>
        <v>108.45</v>
      </c>
    </row>
    <row r="378" spans="1:9" ht="31.5" customHeight="1" x14ac:dyDescent="0.2">
      <c r="A378" s="98" t="s">
        <v>4327</v>
      </c>
      <c r="B378" s="95">
        <v>89380</v>
      </c>
      <c r="C378" s="96" t="s">
        <v>68</v>
      </c>
      <c r="D378" s="94" t="s">
        <v>3634</v>
      </c>
      <c r="E378" s="89" t="s">
        <v>1</v>
      </c>
      <c r="F378" s="89" t="s">
        <v>974</v>
      </c>
      <c r="G378" s="113">
        <v>8.6300000000000008</v>
      </c>
      <c r="H378" s="113">
        <v>10.57</v>
      </c>
      <c r="I378" s="92">
        <f t="shared" si="5"/>
        <v>126.84</v>
      </c>
    </row>
    <row r="379" spans="1:9" ht="33.75" customHeight="1" x14ac:dyDescent="0.2">
      <c r="A379" s="98" t="s">
        <v>4328</v>
      </c>
      <c r="B379" s="95">
        <v>89541</v>
      </c>
      <c r="C379" s="96" t="s">
        <v>68</v>
      </c>
      <c r="D379" s="94" t="s">
        <v>3635</v>
      </c>
      <c r="E379" s="89" t="s">
        <v>1</v>
      </c>
      <c r="F379" s="89" t="s">
        <v>657</v>
      </c>
      <c r="G379" s="113">
        <v>5.44</v>
      </c>
      <c r="H379" s="113">
        <v>6.66</v>
      </c>
      <c r="I379" s="92">
        <f t="shared" si="5"/>
        <v>39.96</v>
      </c>
    </row>
    <row r="380" spans="1:9" ht="36.950000000000003" customHeight="1" x14ac:dyDescent="0.2">
      <c r="A380" s="98" t="s">
        <v>4329</v>
      </c>
      <c r="B380" s="95">
        <v>89597</v>
      </c>
      <c r="C380" s="96" t="s">
        <v>68</v>
      </c>
      <c r="D380" s="94" t="s">
        <v>3636</v>
      </c>
      <c r="E380" s="89" t="s">
        <v>1</v>
      </c>
      <c r="F380" s="89" t="s">
        <v>976</v>
      </c>
      <c r="G380" s="113">
        <v>20.13</v>
      </c>
      <c r="H380" s="113">
        <v>24.65</v>
      </c>
      <c r="I380" s="92">
        <f t="shared" si="5"/>
        <v>123.25</v>
      </c>
    </row>
    <row r="381" spans="1:9" ht="37.5" customHeight="1" x14ac:dyDescent="0.2">
      <c r="A381" s="98" t="s">
        <v>4330</v>
      </c>
      <c r="B381" s="93">
        <v>89362</v>
      </c>
      <c r="C381" s="89" t="s">
        <v>68</v>
      </c>
      <c r="D381" s="94" t="s">
        <v>3638</v>
      </c>
      <c r="E381" s="89" t="s">
        <v>1</v>
      </c>
      <c r="F381" s="89" t="s">
        <v>981</v>
      </c>
      <c r="G381" s="113">
        <v>7.8</v>
      </c>
      <c r="H381" s="113">
        <v>9.5500000000000007</v>
      </c>
      <c r="I381" s="92">
        <f t="shared" si="5"/>
        <v>1279.7</v>
      </c>
    </row>
    <row r="382" spans="1:9" ht="40.35" customHeight="1" x14ac:dyDescent="0.2">
      <c r="A382" s="98" t="s">
        <v>4331</v>
      </c>
      <c r="B382" s="95">
        <v>89367</v>
      </c>
      <c r="C382" s="96" t="s">
        <v>68</v>
      </c>
      <c r="D382" s="94" t="s">
        <v>3637</v>
      </c>
      <c r="E382" s="89" t="s">
        <v>1</v>
      </c>
      <c r="F382" s="89" t="s">
        <v>983</v>
      </c>
      <c r="G382" s="113">
        <v>10.98</v>
      </c>
      <c r="H382" s="113">
        <v>13.45</v>
      </c>
      <c r="I382" s="92">
        <f t="shared" si="5"/>
        <v>1735.05</v>
      </c>
    </row>
    <row r="383" spans="1:9" ht="39.950000000000003" customHeight="1" x14ac:dyDescent="0.2">
      <c r="A383" s="98" t="s">
        <v>4332</v>
      </c>
      <c r="B383" s="95">
        <v>89501</v>
      </c>
      <c r="C383" s="96" t="s">
        <v>68</v>
      </c>
      <c r="D383" s="94" t="s">
        <v>3639</v>
      </c>
      <c r="E383" s="89" t="s">
        <v>1</v>
      </c>
      <c r="F383" s="89" t="s">
        <v>984</v>
      </c>
      <c r="G383" s="113">
        <v>12.24</v>
      </c>
      <c r="H383" s="113">
        <v>14.99</v>
      </c>
      <c r="I383" s="92">
        <f t="shared" si="5"/>
        <v>1199.2</v>
      </c>
    </row>
    <row r="384" spans="1:9" ht="33.75" customHeight="1" x14ac:dyDescent="0.2">
      <c r="A384" s="98" t="s">
        <v>4333</v>
      </c>
      <c r="B384" s="95">
        <v>89505</v>
      </c>
      <c r="C384" s="96" t="s">
        <v>68</v>
      </c>
      <c r="D384" s="94" t="s">
        <v>3640</v>
      </c>
      <c r="E384" s="89" t="s">
        <v>1</v>
      </c>
      <c r="F384" s="89" t="s">
        <v>985</v>
      </c>
      <c r="G384" s="113">
        <v>37.67</v>
      </c>
      <c r="H384" s="113">
        <v>46.13</v>
      </c>
      <c r="I384" s="92">
        <f t="shared" si="5"/>
        <v>1337.77</v>
      </c>
    </row>
    <row r="385" spans="1:12" ht="31.5" customHeight="1" x14ac:dyDescent="0.2">
      <c r="A385" s="98" t="s">
        <v>4334</v>
      </c>
      <c r="B385" s="95">
        <v>89513</v>
      </c>
      <c r="C385" s="96" t="s">
        <v>68</v>
      </c>
      <c r="D385" s="94" t="s">
        <v>3641</v>
      </c>
      <c r="E385" s="89" t="s">
        <v>1</v>
      </c>
      <c r="F385" s="89" t="s">
        <v>987</v>
      </c>
      <c r="G385" s="113">
        <v>96.41</v>
      </c>
      <c r="H385" s="113">
        <v>118.07</v>
      </c>
      <c r="I385" s="92">
        <f t="shared" si="5"/>
        <v>1062.6299999999999</v>
      </c>
    </row>
    <row r="386" spans="1:12" ht="31.5" customHeight="1" x14ac:dyDescent="0.2">
      <c r="A386" s="98" t="s">
        <v>4335</v>
      </c>
      <c r="B386" s="95">
        <v>89366</v>
      </c>
      <c r="C386" s="96" t="s">
        <v>68</v>
      </c>
      <c r="D386" s="94" t="s">
        <v>3643</v>
      </c>
      <c r="E386" s="89" t="s">
        <v>1</v>
      </c>
      <c r="F386" s="89" t="s">
        <v>988</v>
      </c>
      <c r="G386" s="113">
        <v>14.53</v>
      </c>
      <c r="H386" s="113">
        <v>17.79</v>
      </c>
      <c r="I386" s="92">
        <f t="shared" si="5"/>
        <v>444.75</v>
      </c>
    </row>
    <row r="387" spans="1:12" ht="34.35" customHeight="1" x14ac:dyDescent="0.2">
      <c r="A387" s="98" t="s">
        <v>4336</v>
      </c>
      <c r="B387" s="93">
        <v>90373</v>
      </c>
      <c r="C387" s="89" t="s">
        <v>68</v>
      </c>
      <c r="D387" s="94" t="s">
        <v>3642</v>
      </c>
      <c r="E387" s="89" t="s">
        <v>1</v>
      </c>
      <c r="F387" s="89" t="s">
        <v>989</v>
      </c>
      <c r="G387" s="113">
        <v>11.42</v>
      </c>
      <c r="H387" s="113">
        <v>13.99</v>
      </c>
      <c r="I387" s="92">
        <f t="shared" si="5"/>
        <v>881.37</v>
      </c>
    </row>
    <row r="388" spans="1:12" ht="40.35" customHeight="1" x14ac:dyDescent="0.2">
      <c r="A388" s="98" t="s">
        <v>4337</v>
      </c>
      <c r="B388" s="95">
        <v>89440</v>
      </c>
      <c r="C388" s="96" t="s">
        <v>68</v>
      </c>
      <c r="D388" s="94" t="s">
        <v>3644</v>
      </c>
      <c r="E388" s="89" t="s">
        <v>1</v>
      </c>
      <c r="F388" s="89" t="s">
        <v>991</v>
      </c>
      <c r="G388" s="113">
        <v>9.89</v>
      </c>
      <c r="H388" s="113">
        <v>12.11</v>
      </c>
      <c r="I388" s="92">
        <f t="shared" si="5"/>
        <v>448.07</v>
      </c>
    </row>
    <row r="389" spans="1:12" ht="40.35" customHeight="1" x14ac:dyDescent="0.2">
      <c r="A389" s="98" t="s">
        <v>4338</v>
      </c>
      <c r="B389" s="95">
        <v>89443</v>
      </c>
      <c r="C389" s="96" t="s">
        <v>68</v>
      </c>
      <c r="D389" s="94" t="s">
        <v>3645</v>
      </c>
      <c r="E389" s="89" t="s">
        <v>1</v>
      </c>
      <c r="F389" s="89" t="s">
        <v>993</v>
      </c>
      <c r="G389" s="124">
        <v>14.34</v>
      </c>
      <c r="H389" s="113">
        <v>17.559999999999999</v>
      </c>
      <c r="I389" s="92">
        <f t="shared" si="5"/>
        <v>140.47999999999999</v>
      </c>
    </row>
    <row r="390" spans="1:12" ht="35.25" customHeight="1" x14ac:dyDescent="0.2">
      <c r="A390" s="98" t="s">
        <v>4339</v>
      </c>
      <c r="B390" s="95">
        <v>89625</v>
      </c>
      <c r="C390" s="96" t="s">
        <v>68</v>
      </c>
      <c r="D390" s="94" t="s">
        <v>3646</v>
      </c>
      <c r="E390" s="89" t="s">
        <v>1</v>
      </c>
      <c r="F390" s="89" t="s">
        <v>898</v>
      </c>
      <c r="G390" s="113">
        <v>19.64</v>
      </c>
      <c r="H390" s="113">
        <v>24.05</v>
      </c>
      <c r="I390" s="92">
        <f t="shared" si="5"/>
        <v>649.35</v>
      </c>
    </row>
    <row r="391" spans="1:12" ht="32.85" customHeight="1" x14ac:dyDescent="0.2">
      <c r="A391" s="98" t="s">
        <v>4340</v>
      </c>
      <c r="B391" s="95">
        <v>89628</v>
      </c>
      <c r="C391" s="96" t="s">
        <v>68</v>
      </c>
      <c r="D391" s="94" t="s">
        <v>3647</v>
      </c>
      <c r="E391" s="89" t="s">
        <v>1</v>
      </c>
      <c r="F391" s="89" t="s">
        <v>424</v>
      </c>
      <c r="G391" s="113">
        <v>43.08</v>
      </c>
      <c r="H391" s="113">
        <v>52.76</v>
      </c>
      <c r="I391" s="92">
        <f t="shared" si="5"/>
        <v>1477.28</v>
      </c>
    </row>
    <row r="392" spans="1:12" ht="33" customHeight="1" x14ac:dyDescent="0.2">
      <c r="A392" s="98" t="s">
        <v>4341</v>
      </c>
      <c r="B392" s="95">
        <v>89629</v>
      </c>
      <c r="C392" s="96" t="s">
        <v>68</v>
      </c>
      <c r="D392" s="94" t="s">
        <v>3648</v>
      </c>
      <c r="E392" s="89" t="s">
        <v>1</v>
      </c>
      <c r="F392" s="89" t="s">
        <v>997</v>
      </c>
      <c r="G392" s="113">
        <v>73.290000000000006</v>
      </c>
      <c r="H392" s="113">
        <v>89.76</v>
      </c>
      <c r="I392" s="92">
        <f t="shared" si="5"/>
        <v>269.28000000000003</v>
      </c>
    </row>
    <row r="393" spans="1:12" ht="35.450000000000003" customHeight="1" x14ac:dyDescent="0.2">
      <c r="A393" s="98" t="s">
        <v>4342</v>
      </c>
      <c r="B393" s="95">
        <v>89622</v>
      </c>
      <c r="C393" s="96" t="s">
        <v>68</v>
      </c>
      <c r="D393" s="94" t="s">
        <v>3649</v>
      </c>
      <c r="E393" s="89" t="s">
        <v>1</v>
      </c>
      <c r="F393" s="89" t="s">
        <v>976</v>
      </c>
      <c r="G393" s="113">
        <v>12.37</v>
      </c>
      <c r="H393" s="113">
        <v>15.15</v>
      </c>
      <c r="I393" s="92">
        <f t="shared" si="5"/>
        <v>75.75</v>
      </c>
    </row>
    <row r="394" spans="1:12" ht="37.35" customHeight="1" x14ac:dyDescent="0.2">
      <c r="A394" s="98" t="s">
        <v>4343</v>
      </c>
      <c r="B394" s="95">
        <v>89627</v>
      </c>
      <c r="C394" s="96" t="s">
        <v>68</v>
      </c>
      <c r="D394" s="94" t="s">
        <v>3650</v>
      </c>
      <c r="E394" s="89" t="s">
        <v>1</v>
      </c>
      <c r="F394" s="89" t="s">
        <v>976</v>
      </c>
      <c r="G394" s="124">
        <v>17.690000000000001</v>
      </c>
      <c r="H394" s="113">
        <v>21.66</v>
      </c>
      <c r="I394" s="92">
        <f t="shared" si="5"/>
        <v>108.3</v>
      </c>
    </row>
    <row r="395" spans="1:12" ht="33.75" customHeight="1" x14ac:dyDescent="0.2">
      <c r="A395" s="98" t="s">
        <v>4344</v>
      </c>
      <c r="B395" s="96" t="s">
        <v>999</v>
      </c>
      <c r="C395" s="96" t="s">
        <v>409</v>
      </c>
      <c r="D395" s="97" t="s">
        <v>1000</v>
      </c>
      <c r="E395" s="89" t="s">
        <v>1</v>
      </c>
      <c r="F395" s="89" t="s">
        <v>410</v>
      </c>
      <c r="G395" s="124">
        <v>27.48</v>
      </c>
      <c r="H395" s="113">
        <v>33.65</v>
      </c>
      <c r="I395" s="92">
        <f t="shared" si="5"/>
        <v>33.65</v>
      </c>
    </row>
    <row r="396" spans="1:12" ht="31.5" customHeight="1" x14ac:dyDescent="0.2">
      <c r="A396" s="98" t="s">
        <v>4345</v>
      </c>
      <c r="B396" s="96" t="s">
        <v>1001</v>
      </c>
      <c r="C396" s="96" t="s">
        <v>409</v>
      </c>
      <c r="D396" s="94" t="s">
        <v>1002</v>
      </c>
      <c r="E396" s="89" t="s">
        <v>1</v>
      </c>
      <c r="F396" s="89" t="s">
        <v>964</v>
      </c>
      <c r="G396" s="113">
        <v>27.48</v>
      </c>
      <c r="H396" s="113">
        <v>33.65</v>
      </c>
      <c r="I396" s="92">
        <f t="shared" si="5"/>
        <v>67.3</v>
      </c>
    </row>
    <row r="397" spans="1:12" ht="31.5" customHeight="1" x14ac:dyDescent="0.2">
      <c r="A397" s="98" t="s">
        <v>4346</v>
      </c>
      <c r="B397" s="95">
        <v>89396</v>
      </c>
      <c r="C397" s="96" t="s">
        <v>68</v>
      </c>
      <c r="D397" s="94" t="s">
        <v>3651</v>
      </c>
      <c r="E397" s="89" t="s">
        <v>1</v>
      </c>
      <c r="F397" s="89" t="s">
        <v>660</v>
      </c>
      <c r="G397" s="113">
        <v>18.2</v>
      </c>
      <c r="H397" s="113">
        <v>22.29</v>
      </c>
      <c r="I397" s="92">
        <f t="shared" si="5"/>
        <v>289.77</v>
      </c>
    </row>
    <row r="398" spans="1:12" ht="33.950000000000003" customHeight="1" x14ac:dyDescent="0.2">
      <c r="A398" s="98" t="s">
        <v>4347</v>
      </c>
      <c r="B398" s="93">
        <v>90374</v>
      </c>
      <c r="C398" s="89" t="s">
        <v>68</v>
      </c>
      <c r="D398" s="94" t="s">
        <v>3652</v>
      </c>
      <c r="E398" s="89" t="s">
        <v>1</v>
      </c>
      <c r="F398" s="89" t="s">
        <v>997</v>
      </c>
      <c r="G398" s="113">
        <v>19.77</v>
      </c>
      <c r="H398" s="113">
        <v>24.21</v>
      </c>
      <c r="I398" s="92">
        <f t="shared" si="5"/>
        <v>72.63</v>
      </c>
    </row>
    <row r="399" spans="1:12" s="310" customFormat="1" ht="15" customHeight="1" x14ac:dyDescent="0.2">
      <c r="A399" s="304" t="s">
        <v>149</v>
      </c>
      <c r="B399" s="305"/>
      <c r="C399" s="305"/>
      <c r="D399" s="306" t="s">
        <v>4348</v>
      </c>
      <c r="E399" s="305"/>
      <c r="F399" s="305"/>
      <c r="G399" s="307"/>
      <c r="H399" s="308"/>
      <c r="I399" s="309">
        <f>SUM(I400:I407)</f>
        <v>12864.519999999999</v>
      </c>
      <c r="K399" s="311"/>
      <c r="L399" s="312"/>
    </row>
    <row r="400" spans="1:12" ht="29.25" customHeight="1" x14ac:dyDescent="0.2">
      <c r="A400" s="98" t="s">
        <v>4349</v>
      </c>
      <c r="B400" s="95">
        <v>94495</v>
      </c>
      <c r="C400" s="96" t="s">
        <v>68</v>
      </c>
      <c r="D400" s="94" t="s">
        <v>3653</v>
      </c>
      <c r="E400" s="89" t="s">
        <v>1</v>
      </c>
      <c r="F400" s="89" t="s">
        <v>1006</v>
      </c>
      <c r="G400" s="113">
        <v>64.36</v>
      </c>
      <c r="H400" s="113">
        <v>78.819999999999993</v>
      </c>
      <c r="I400" s="92">
        <f t="shared" si="5"/>
        <v>788.19999999999993</v>
      </c>
    </row>
    <row r="401" spans="1:12" ht="29.25" customHeight="1" x14ac:dyDescent="0.2">
      <c r="A401" s="98" t="s">
        <v>4350</v>
      </c>
      <c r="B401" s="95">
        <v>94499</v>
      </c>
      <c r="C401" s="96" t="s">
        <v>68</v>
      </c>
      <c r="D401" s="94" t="s">
        <v>3654</v>
      </c>
      <c r="E401" s="89" t="s">
        <v>1</v>
      </c>
      <c r="F401" s="89" t="s">
        <v>410</v>
      </c>
      <c r="G401" s="113">
        <v>308.10000000000002</v>
      </c>
      <c r="H401" s="113">
        <v>377.33</v>
      </c>
      <c r="I401" s="92">
        <f t="shared" si="5"/>
        <v>377.33</v>
      </c>
    </row>
    <row r="402" spans="1:12" ht="30.2" customHeight="1" x14ac:dyDescent="0.2">
      <c r="A402" s="98" t="s">
        <v>4351</v>
      </c>
      <c r="B402" s="95">
        <v>94498</v>
      </c>
      <c r="C402" s="96" t="s">
        <v>68</v>
      </c>
      <c r="D402" s="94" t="s">
        <v>3655</v>
      </c>
      <c r="E402" s="89" t="s">
        <v>1</v>
      </c>
      <c r="F402" s="89" t="s">
        <v>987</v>
      </c>
      <c r="G402" s="113">
        <v>153.56</v>
      </c>
      <c r="H402" s="113">
        <v>188.06</v>
      </c>
      <c r="I402" s="92">
        <f t="shared" si="5"/>
        <v>1692.54</v>
      </c>
    </row>
    <row r="403" spans="1:12" ht="30.95" customHeight="1" x14ac:dyDescent="0.2">
      <c r="A403" s="98" t="s">
        <v>4352</v>
      </c>
      <c r="B403" s="95">
        <v>94794</v>
      </c>
      <c r="C403" s="96" t="s">
        <v>68</v>
      </c>
      <c r="D403" s="94" t="s">
        <v>3656</v>
      </c>
      <c r="E403" s="89" t="s">
        <v>1</v>
      </c>
      <c r="F403" s="89" t="s">
        <v>1010</v>
      </c>
      <c r="G403" s="113">
        <v>175.58</v>
      </c>
      <c r="H403" s="113">
        <v>215.03</v>
      </c>
      <c r="I403" s="92">
        <f t="shared" si="5"/>
        <v>4515.63</v>
      </c>
    </row>
    <row r="404" spans="1:12" ht="33" customHeight="1" x14ac:dyDescent="0.2">
      <c r="A404" s="98" t="s">
        <v>4353</v>
      </c>
      <c r="B404" s="95">
        <v>89987</v>
      </c>
      <c r="C404" s="96" t="s">
        <v>68</v>
      </c>
      <c r="D404" s="94" t="s">
        <v>3657</v>
      </c>
      <c r="E404" s="89" t="s">
        <v>1</v>
      </c>
      <c r="F404" s="89" t="s">
        <v>424</v>
      </c>
      <c r="G404" s="113">
        <v>99.07</v>
      </c>
      <c r="H404" s="113">
        <v>121.33</v>
      </c>
      <c r="I404" s="92">
        <f t="shared" si="5"/>
        <v>3397.24</v>
      </c>
    </row>
    <row r="405" spans="1:12" ht="34.700000000000003" customHeight="1" x14ac:dyDescent="0.2">
      <c r="A405" s="98" t="s">
        <v>4354</v>
      </c>
      <c r="B405" s="95">
        <v>89985</v>
      </c>
      <c r="C405" s="96" t="s">
        <v>68</v>
      </c>
      <c r="D405" s="94" t="s">
        <v>3658</v>
      </c>
      <c r="E405" s="89" t="s">
        <v>1</v>
      </c>
      <c r="F405" s="89" t="s">
        <v>974</v>
      </c>
      <c r="G405" s="113">
        <v>93.96</v>
      </c>
      <c r="H405" s="113">
        <v>115.07</v>
      </c>
      <c r="I405" s="92">
        <f t="shared" si="5"/>
        <v>1380.84</v>
      </c>
    </row>
    <row r="406" spans="1:12" ht="31.5" customHeight="1" x14ac:dyDescent="0.2">
      <c r="A406" s="98" t="s">
        <v>4355</v>
      </c>
      <c r="B406" s="95">
        <v>99631</v>
      </c>
      <c r="C406" s="96" t="s">
        <v>68</v>
      </c>
      <c r="D406" s="94" t="s">
        <v>3659</v>
      </c>
      <c r="E406" s="89" t="s">
        <v>1</v>
      </c>
      <c r="F406" s="89" t="s">
        <v>964</v>
      </c>
      <c r="G406" s="113">
        <v>152.53</v>
      </c>
      <c r="H406" s="113">
        <v>186.8</v>
      </c>
      <c r="I406" s="92">
        <f t="shared" si="5"/>
        <v>373.6</v>
      </c>
    </row>
    <row r="407" spans="1:12" ht="31.5" customHeight="1" x14ac:dyDescent="0.2">
      <c r="A407" s="98" t="s">
        <v>4356</v>
      </c>
      <c r="B407" s="95">
        <v>99622</v>
      </c>
      <c r="C407" s="96" t="s">
        <v>68</v>
      </c>
      <c r="D407" s="94" t="s">
        <v>1011</v>
      </c>
      <c r="E407" s="89" t="s">
        <v>1</v>
      </c>
      <c r="F407" s="89" t="s">
        <v>410</v>
      </c>
      <c r="G407" s="113">
        <v>276.92</v>
      </c>
      <c r="H407" s="113">
        <v>339.14</v>
      </c>
      <c r="I407" s="92">
        <f t="shared" ref="I407:I478" si="6">H407*F407</f>
        <v>339.14</v>
      </c>
    </row>
    <row r="408" spans="1:12" s="310" customFormat="1" ht="15" customHeight="1" x14ac:dyDescent="0.2">
      <c r="A408" s="304" t="s">
        <v>150</v>
      </c>
      <c r="B408" s="305"/>
      <c r="C408" s="305"/>
      <c r="D408" s="306" t="s">
        <v>4305</v>
      </c>
      <c r="E408" s="305"/>
      <c r="F408" s="305"/>
      <c r="G408" s="307"/>
      <c r="H408" s="308"/>
      <c r="I408" s="309">
        <f>SUM(I409:I411)</f>
        <v>66583.34</v>
      </c>
      <c r="K408" s="311"/>
      <c r="L408" s="312"/>
    </row>
    <row r="409" spans="1:12" ht="31.5" customHeight="1" x14ac:dyDescent="0.2">
      <c r="A409" s="98" t="s">
        <v>4357</v>
      </c>
      <c r="B409" s="96" t="s">
        <v>1012</v>
      </c>
      <c r="C409" s="96" t="s">
        <v>409</v>
      </c>
      <c r="D409" s="94" t="s">
        <v>1013</v>
      </c>
      <c r="E409" s="89" t="s">
        <v>1</v>
      </c>
      <c r="F409" s="89" t="s">
        <v>410</v>
      </c>
      <c r="G409" s="113">
        <v>49402.37</v>
      </c>
      <c r="H409" s="113">
        <v>60503.08</v>
      </c>
      <c r="I409" s="92">
        <f t="shared" si="6"/>
        <v>60503.08</v>
      </c>
    </row>
    <row r="410" spans="1:12" ht="34.700000000000003" customHeight="1" x14ac:dyDescent="0.2">
      <c r="A410" s="98" t="s">
        <v>4358</v>
      </c>
      <c r="B410" s="95">
        <v>102116</v>
      </c>
      <c r="C410" s="96" t="s">
        <v>409</v>
      </c>
      <c r="D410" s="94" t="s">
        <v>1014</v>
      </c>
      <c r="E410" s="89" t="s">
        <v>1</v>
      </c>
      <c r="F410" s="89" t="s">
        <v>964</v>
      </c>
      <c r="G410" s="113">
        <v>1822.28</v>
      </c>
      <c r="H410" s="113">
        <v>2231.75</v>
      </c>
      <c r="I410" s="92">
        <f t="shared" si="6"/>
        <v>4463.5</v>
      </c>
    </row>
    <row r="411" spans="1:12" ht="27.6" customHeight="1" x14ac:dyDescent="0.2">
      <c r="A411" s="98" t="s">
        <v>4359</v>
      </c>
      <c r="B411" s="95">
        <v>102609</v>
      </c>
      <c r="C411" s="96" t="s">
        <v>68</v>
      </c>
      <c r="D411" s="94" t="s">
        <v>3662</v>
      </c>
      <c r="E411" s="89" t="s">
        <v>1</v>
      </c>
      <c r="F411" s="89" t="s">
        <v>410</v>
      </c>
      <c r="G411" s="113">
        <v>1320.13</v>
      </c>
      <c r="H411" s="113">
        <v>1616.76</v>
      </c>
      <c r="I411" s="92">
        <f t="shared" si="6"/>
        <v>1616.76</v>
      </c>
    </row>
    <row r="412" spans="1:12" s="310" customFormat="1" ht="15" customHeight="1" x14ac:dyDescent="0.2">
      <c r="A412" s="304" t="s">
        <v>151</v>
      </c>
      <c r="B412" s="305"/>
      <c r="C412" s="305"/>
      <c r="D412" s="306" t="s">
        <v>4360</v>
      </c>
      <c r="E412" s="305"/>
      <c r="F412" s="305"/>
      <c r="G412" s="307"/>
      <c r="H412" s="308"/>
      <c r="I412" s="309">
        <f>SUM(I413:I416)</f>
        <v>14891.280000000002</v>
      </c>
      <c r="K412" s="311"/>
      <c r="L412" s="312"/>
    </row>
    <row r="413" spans="1:12" ht="30.95" customHeight="1" x14ac:dyDescent="0.2">
      <c r="A413" s="98" t="s">
        <v>4361</v>
      </c>
      <c r="B413" s="96" t="s">
        <v>1016</v>
      </c>
      <c r="C413" s="96" t="s">
        <v>409</v>
      </c>
      <c r="D413" s="94" t="s">
        <v>1017</v>
      </c>
      <c r="E413" s="89" t="s">
        <v>1</v>
      </c>
      <c r="F413" s="89" t="s">
        <v>657</v>
      </c>
      <c r="G413" s="113">
        <v>1862.01</v>
      </c>
      <c r="H413" s="113">
        <v>2280.4</v>
      </c>
      <c r="I413" s="92">
        <f t="shared" si="6"/>
        <v>13682.400000000001</v>
      </c>
    </row>
    <row r="414" spans="1:12" ht="29.45" customHeight="1" x14ac:dyDescent="0.2">
      <c r="A414" s="98" t="s">
        <v>4362</v>
      </c>
      <c r="B414" s="96" t="s">
        <v>1018</v>
      </c>
      <c r="C414" s="96" t="s">
        <v>409</v>
      </c>
      <c r="D414" s="94" t="s">
        <v>1019</v>
      </c>
      <c r="E414" s="89" t="s">
        <v>1</v>
      </c>
      <c r="F414" s="89" t="s">
        <v>964</v>
      </c>
      <c r="G414" s="113">
        <v>402.01</v>
      </c>
      <c r="H414" s="113">
        <v>492.34</v>
      </c>
      <c r="I414" s="92">
        <f t="shared" si="6"/>
        <v>984.68</v>
      </c>
    </row>
    <row r="415" spans="1:12" ht="29.25" customHeight="1" x14ac:dyDescent="0.2">
      <c r="A415" s="98" t="s">
        <v>4363</v>
      </c>
      <c r="B415" s="93">
        <v>92692</v>
      </c>
      <c r="C415" s="89" t="s">
        <v>68</v>
      </c>
      <c r="D415" s="94" t="s">
        <v>3660</v>
      </c>
      <c r="E415" s="89" t="s">
        <v>1</v>
      </c>
      <c r="F415" s="89" t="s">
        <v>1006</v>
      </c>
      <c r="G415" s="113">
        <v>13.48</v>
      </c>
      <c r="H415" s="113">
        <v>16.510000000000002</v>
      </c>
      <c r="I415" s="92">
        <f t="shared" si="6"/>
        <v>165.10000000000002</v>
      </c>
    </row>
    <row r="416" spans="1:12" ht="25.7" customHeight="1" x14ac:dyDescent="0.2">
      <c r="A416" s="98" t="s">
        <v>4364</v>
      </c>
      <c r="B416" s="95">
        <v>86884</v>
      </c>
      <c r="C416" s="96" t="s">
        <v>68</v>
      </c>
      <c r="D416" s="94" t="s">
        <v>3661</v>
      </c>
      <c r="E416" s="89" t="s">
        <v>1</v>
      </c>
      <c r="F416" s="89" t="s">
        <v>976</v>
      </c>
      <c r="G416" s="113">
        <v>9.65</v>
      </c>
      <c r="H416" s="113">
        <v>11.82</v>
      </c>
      <c r="I416" s="92">
        <f t="shared" si="6"/>
        <v>59.1</v>
      </c>
    </row>
    <row r="417" spans="1:12" s="310" customFormat="1" ht="15" customHeight="1" x14ac:dyDescent="0.2">
      <c r="A417" s="304" t="s">
        <v>152</v>
      </c>
      <c r="B417" s="305"/>
      <c r="C417" s="305"/>
      <c r="D417" s="306" t="s">
        <v>4365</v>
      </c>
      <c r="E417" s="305"/>
      <c r="F417" s="305"/>
      <c r="G417" s="307"/>
      <c r="H417" s="308"/>
      <c r="I417" s="309">
        <f>I418</f>
        <v>81075.14</v>
      </c>
      <c r="K417" s="311"/>
      <c r="L417" s="312"/>
    </row>
    <row r="418" spans="1:12" ht="22.5" customHeight="1" x14ac:dyDescent="0.2">
      <c r="A418" s="98" t="s">
        <v>4366</v>
      </c>
      <c r="B418" s="96" t="s">
        <v>1021</v>
      </c>
      <c r="C418" s="96" t="s">
        <v>409</v>
      </c>
      <c r="D418" s="94" t="s">
        <v>1022</v>
      </c>
      <c r="E418" s="89" t="s">
        <v>1</v>
      </c>
      <c r="F418" s="89" t="s">
        <v>410</v>
      </c>
      <c r="G418" s="113">
        <v>66200</v>
      </c>
      <c r="H418" s="113">
        <v>81075.14</v>
      </c>
      <c r="I418" s="92">
        <f t="shared" si="6"/>
        <v>81075.14</v>
      </c>
    </row>
    <row r="419" spans="1:12" s="10" customFormat="1" ht="14.25" x14ac:dyDescent="0.2">
      <c r="A419" s="101" t="s">
        <v>153</v>
      </c>
      <c r="B419" s="106"/>
      <c r="C419" s="106"/>
      <c r="D419" s="103" t="s">
        <v>1023</v>
      </c>
      <c r="E419" s="102"/>
      <c r="F419" s="102"/>
      <c r="G419" s="112"/>
      <c r="H419" s="112"/>
      <c r="I419" s="115">
        <v>169392.54</v>
      </c>
      <c r="K419" s="217"/>
      <c r="L419" s="213"/>
    </row>
    <row r="420" spans="1:12" s="310" customFormat="1" ht="15" customHeight="1" x14ac:dyDescent="0.2">
      <c r="A420" s="304" t="s">
        <v>154</v>
      </c>
      <c r="B420" s="305"/>
      <c r="C420" s="305"/>
      <c r="D420" s="306" t="s">
        <v>4367</v>
      </c>
      <c r="E420" s="305"/>
      <c r="F420" s="305"/>
      <c r="G420" s="307"/>
      <c r="H420" s="308"/>
      <c r="I420" s="309">
        <f>SUM(I421:I437)</f>
        <v>144132.20499999999</v>
      </c>
      <c r="K420" s="311"/>
      <c r="L420" s="312"/>
    </row>
    <row r="421" spans="1:12" ht="31.35" customHeight="1" x14ac:dyDescent="0.2">
      <c r="A421" s="98" t="s">
        <v>4368</v>
      </c>
      <c r="B421" s="95">
        <v>89578</v>
      </c>
      <c r="C421" s="96" t="s">
        <v>68</v>
      </c>
      <c r="D421" s="94" t="s">
        <v>3663</v>
      </c>
      <c r="E421" s="89" t="s">
        <v>8</v>
      </c>
      <c r="F421" s="89" t="s">
        <v>1024</v>
      </c>
      <c r="G421" s="113">
        <v>31.98</v>
      </c>
      <c r="H421" s="113">
        <v>39.17</v>
      </c>
      <c r="I421" s="92">
        <f t="shared" si="6"/>
        <v>23674.348000000002</v>
      </c>
    </row>
    <row r="422" spans="1:12" s="118" customFormat="1" ht="28.5" x14ac:dyDescent="0.2">
      <c r="A422" s="98" t="s">
        <v>4373</v>
      </c>
      <c r="B422" s="120">
        <v>89580</v>
      </c>
      <c r="C422" s="121" t="s">
        <v>68</v>
      </c>
      <c r="D422" s="122" t="s">
        <v>3664</v>
      </c>
      <c r="E422" s="123" t="s">
        <v>8</v>
      </c>
      <c r="F422" s="123" t="s">
        <v>1026</v>
      </c>
      <c r="G422" s="124">
        <v>66.349999999999994</v>
      </c>
      <c r="H422" s="124">
        <v>81.260000000000005</v>
      </c>
      <c r="I422" s="125">
        <f t="shared" si="6"/>
        <v>19169.234</v>
      </c>
      <c r="K422" s="221"/>
      <c r="L422" s="214"/>
    </row>
    <row r="423" spans="1:12" ht="31.5" customHeight="1" x14ac:dyDescent="0.2">
      <c r="A423" s="98" t="s">
        <v>4374</v>
      </c>
      <c r="B423" s="95">
        <v>90702</v>
      </c>
      <c r="C423" s="96" t="s">
        <v>68</v>
      </c>
      <c r="D423" s="94" t="s">
        <v>3665</v>
      </c>
      <c r="E423" s="89" t="s">
        <v>8</v>
      </c>
      <c r="F423" s="89" t="s">
        <v>1028</v>
      </c>
      <c r="G423" s="113">
        <v>111.65</v>
      </c>
      <c r="H423" s="113">
        <v>136.74</v>
      </c>
      <c r="I423" s="92">
        <f t="shared" si="6"/>
        <v>11417.79</v>
      </c>
    </row>
    <row r="424" spans="1:12" ht="33.950000000000003" customHeight="1" x14ac:dyDescent="0.2">
      <c r="A424" s="98" t="s">
        <v>4375</v>
      </c>
      <c r="B424" s="93">
        <v>90703</v>
      </c>
      <c r="C424" s="89" t="s">
        <v>68</v>
      </c>
      <c r="D424" s="94" t="s">
        <v>3666</v>
      </c>
      <c r="E424" s="89" t="s">
        <v>8</v>
      </c>
      <c r="F424" s="89" t="s">
        <v>1030</v>
      </c>
      <c r="G424" s="113">
        <v>176.23</v>
      </c>
      <c r="H424" s="113">
        <v>215.83</v>
      </c>
      <c r="I424" s="92">
        <f t="shared" si="6"/>
        <v>17180.067999999999</v>
      </c>
    </row>
    <row r="425" spans="1:12" ht="39.75" customHeight="1" x14ac:dyDescent="0.2">
      <c r="A425" s="98" t="s">
        <v>4376</v>
      </c>
      <c r="B425" s="93">
        <v>90704</v>
      </c>
      <c r="C425" s="89" t="s">
        <v>68</v>
      </c>
      <c r="D425" s="94" t="s">
        <v>3667</v>
      </c>
      <c r="E425" s="89" t="s">
        <v>8</v>
      </c>
      <c r="F425" s="89" t="s">
        <v>1032</v>
      </c>
      <c r="G425" s="113">
        <v>263.89</v>
      </c>
      <c r="H425" s="113">
        <v>323.19</v>
      </c>
      <c r="I425" s="92">
        <f t="shared" si="6"/>
        <v>16644.285</v>
      </c>
    </row>
    <row r="426" spans="1:12" ht="42.75" customHeight="1" x14ac:dyDescent="0.2">
      <c r="A426" s="98" t="s">
        <v>4377</v>
      </c>
      <c r="B426" s="93">
        <v>90706</v>
      </c>
      <c r="C426" s="89" t="s">
        <v>68</v>
      </c>
      <c r="D426" s="94" t="s">
        <v>3668</v>
      </c>
      <c r="E426" s="89" t="s">
        <v>8</v>
      </c>
      <c r="F426" s="89" t="s">
        <v>1034</v>
      </c>
      <c r="G426" s="113">
        <v>455.57</v>
      </c>
      <c r="H426" s="113">
        <v>557.94000000000005</v>
      </c>
      <c r="I426" s="92">
        <f t="shared" si="6"/>
        <v>11437.77</v>
      </c>
    </row>
    <row r="427" spans="1:12" ht="42.75" customHeight="1" x14ac:dyDescent="0.2">
      <c r="A427" s="98" t="s">
        <v>4378</v>
      </c>
      <c r="B427" s="93">
        <v>89585</v>
      </c>
      <c r="C427" s="89" t="s">
        <v>68</v>
      </c>
      <c r="D427" s="94" t="s">
        <v>3669</v>
      </c>
      <c r="E427" s="89" t="s">
        <v>1</v>
      </c>
      <c r="F427" s="89" t="s">
        <v>1036</v>
      </c>
      <c r="G427" s="113">
        <v>42.56</v>
      </c>
      <c r="H427" s="113">
        <v>52.12</v>
      </c>
      <c r="I427" s="92">
        <f t="shared" si="6"/>
        <v>1355.12</v>
      </c>
    </row>
    <row r="428" spans="1:12" ht="42.75" customHeight="1" x14ac:dyDescent="0.2">
      <c r="A428" s="98" t="s">
        <v>4379</v>
      </c>
      <c r="B428" s="93">
        <v>89591</v>
      </c>
      <c r="C428" s="89" t="s">
        <v>68</v>
      </c>
      <c r="D428" s="94" t="s">
        <v>3670</v>
      </c>
      <c r="E428" s="89" t="s">
        <v>1</v>
      </c>
      <c r="F428" s="89" t="s">
        <v>993</v>
      </c>
      <c r="G428" s="113">
        <v>126.5</v>
      </c>
      <c r="H428" s="113">
        <v>154.91999999999999</v>
      </c>
      <c r="I428" s="92">
        <f t="shared" si="6"/>
        <v>1239.3599999999999</v>
      </c>
    </row>
    <row r="429" spans="1:12" ht="42.75" customHeight="1" x14ac:dyDescent="0.2">
      <c r="A429" s="98" t="s">
        <v>4380</v>
      </c>
      <c r="B429" s="93">
        <v>89584</v>
      </c>
      <c r="C429" s="89" t="s">
        <v>68</v>
      </c>
      <c r="D429" s="94" t="s">
        <v>3671</v>
      </c>
      <c r="E429" s="89" t="s">
        <v>1</v>
      </c>
      <c r="F429" s="89" t="s">
        <v>1039</v>
      </c>
      <c r="G429" s="113">
        <v>41.55</v>
      </c>
      <c r="H429" s="113">
        <v>50.89</v>
      </c>
      <c r="I429" s="92">
        <f t="shared" si="6"/>
        <v>9109.31</v>
      </c>
    </row>
    <row r="430" spans="1:12" ht="42.75" customHeight="1" x14ac:dyDescent="0.2">
      <c r="A430" s="98" t="s">
        <v>4381</v>
      </c>
      <c r="B430" s="93">
        <v>89590</v>
      </c>
      <c r="C430" s="89" t="s">
        <v>68</v>
      </c>
      <c r="D430" s="94" t="s">
        <v>3672</v>
      </c>
      <c r="E430" s="89" t="s">
        <v>1</v>
      </c>
      <c r="F430" s="89" t="s">
        <v>960</v>
      </c>
      <c r="G430" s="113">
        <v>129.61000000000001</v>
      </c>
      <c r="H430" s="113">
        <v>158.72999999999999</v>
      </c>
      <c r="I430" s="92">
        <f t="shared" si="6"/>
        <v>7619.0399999999991</v>
      </c>
    </row>
    <row r="431" spans="1:12" ht="42.75" customHeight="1" x14ac:dyDescent="0.2">
      <c r="A431" s="98" t="s">
        <v>4382</v>
      </c>
      <c r="B431" s="93">
        <v>89567</v>
      </c>
      <c r="C431" s="89" t="s">
        <v>68</v>
      </c>
      <c r="D431" s="94" t="s">
        <v>3673</v>
      </c>
      <c r="E431" s="89" t="s">
        <v>1</v>
      </c>
      <c r="F431" s="89" t="s">
        <v>1042</v>
      </c>
      <c r="G431" s="113">
        <v>77.45</v>
      </c>
      <c r="H431" s="113">
        <v>94.85</v>
      </c>
      <c r="I431" s="92">
        <f t="shared" si="6"/>
        <v>5406.45</v>
      </c>
    </row>
    <row r="432" spans="1:12" ht="42.75" customHeight="1" x14ac:dyDescent="0.2">
      <c r="A432" s="98" t="s">
        <v>4383</v>
      </c>
      <c r="B432" s="93">
        <v>89699</v>
      </c>
      <c r="C432" s="89" t="s">
        <v>68</v>
      </c>
      <c r="D432" s="94" t="s">
        <v>3674</v>
      </c>
      <c r="E432" s="89" t="s">
        <v>1</v>
      </c>
      <c r="F432" s="89" t="s">
        <v>964</v>
      </c>
      <c r="G432" s="113">
        <v>194.15</v>
      </c>
      <c r="H432" s="113">
        <v>237.78</v>
      </c>
      <c r="I432" s="92">
        <f t="shared" si="6"/>
        <v>475.56</v>
      </c>
    </row>
    <row r="433" spans="1:12" ht="42.75" customHeight="1" x14ac:dyDescent="0.2">
      <c r="A433" s="98" t="s">
        <v>4384</v>
      </c>
      <c r="B433" s="93">
        <v>89698</v>
      </c>
      <c r="C433" s="89" t="s">
        <v>68</v>
      </c>
      <c r="D433" s="94" t="s">
        <v>3675</v>
      </c>
      <c r="E433" s="89" t="s">
        <v>1</v>
      </c>
      <c r="F433" s="89" t="s">
        <v>410</v>
      </c>
      <c r="G433" s="113">
        <v>257.81</v>
      </c>
      <c r="H433" s="113">
        <v>315.74</v>
      </c>
      <c r="I433" s="92">
        <f t="shared" si="6"/>
        <v>315.74</v>
      </c>
    </row>
    <row r="434" spans="1:12" ht="42.75" customHeight="1" x14ac:dyDescent="0.2">
      <c r="A434" s="98" t="s">
        <v>4385</v>
      </c>
      <c r="B434" s="93">
        <v>89669</v>
      </c>
      <c r="C434" s="89" t="s">
        <v>68</v>
      </c>
      <c r="D434" s="94" t="s">
        <v>3676</v>
      </c>
      <c r="E434" s="89" t="s">
        <v>1</v>
      </c>
      <c r="F434" s="89" t="s">
        <v>997</v>
      </c>
      <c r="G434" s="113">
        <v>30.04</v>
      </c>
      <c r="H434" s="113">
        <v>36.79</v>
      </c>
      <c r="I434" s="92">
        <f t="shared" si="6"/>
        <v>110.37</v>
      </c>
    </row>
    <row r="435" spans="1:12" ht="42.75" customHeight="1" x14ac:dyDescent="0.2">
      <c r="A435" s="98" t="s">
        <v>4386</v>
      </c>
      <c r="B435" s="93">
        <v>89693</v>
      </c>
      <c r="C435" s="89" t="s">
        <v>68</v>
      </c>
      <c r="D435" s="94" t="s">
        <v>3677</v>
      </c>
      <c r="E435" s="89" t="s">
        <v>1</v>
      </c>
      <c r="F435" s="89" t="s">
        <v>964</v>
      </c>
      <c r="G435" s="113">
        <v>75</v>
      </c>
      <c r="H435" s="113">
        <v>91.85</v>
      </c>
      <c r="I435" s="92">
        <f t="shared" si="6"/>
        <v>183.7</v>
      </c>
    </row>
    <row r="436" spans="1:12" ht="42.75" customHeight="1" x14ac:dyDescent="0.2">
      <c r="A436" s="98" t="s">
        <v>4387</v>
      </c>
      <c r="B436" s="93">
        <v>89681</v>
      </c>
      <c r="C436" s="89" t="s">
        <v>68</v>
      </c>
      <c r="D436" s="94" t="s">
        <v>3678</v>
      </c>
      <c r="E436" s="89" t="s">
        <v>1</v>
      </c>
      <c r="F436" s="89" t="s">
        <v>1048</v>
      </c>
      <c r="G436" s="113">
        <v>87.45</v>
      </c>
      <c r="H436" s="113">
        <v>107.1</v>
      </c>
      <c r="I436" s="92">
        <f t="shared" si="6"/>
        <v>2034.8999999999999</v>
      </c>
    </row>
    <row r="437" spans="1:12" ht="42.75" customHeight="1" x14ac:dyDescent="0.2">
      <c r="A437" s="98" t="s">
        <v>4388</v>
      </c>
      <c r="B437" s="96" t="s">
        <v>1049</v>
      </c>
      <c r="C437" s="96" t="s">
        <v>409</v>
      </c>
      <c r="D437" s="94" t="s">
        <v>1050</v>
      </c>
      <c r="E437" s="89" t="s">
        <v>1</v>
      </c>
      <c r="F437" s="89" t="s">
        <v>1051</v>
      </c>
      <c r="G437" s="113">
        <v>166.88</v>
      </c>
      <c r="H437" s="113">
        <v>204.38</v>
      </c>
      <c r="I437" s="92">
        <f t="shared" si="6"/>
        <v>16759.16</v>
      </c>
    </row>
    <row r="438" spans="1:12" s="310" customFormat="1" ht="15" customHeight="1" x14ac:dyDescent="0.2">
      <c r="A438" s="304" t="s">
        <v>155</v>
      </c>
      <c r="B438" s="305"/>
      <c r="C438" s="305"/>
      <c r="D438" s="306" t="s">
        <v>4369</v>
      </c>
      <c r="E438" s="305"/>
      <c r="F438" s="305"/>
      <c r="G438" s="307"/>
      <c r="H438" s="308"/>
      <c r="I438" s="309">
        <f>SUM(I439:I441)</f>
        <v>25260.336499999998</v>
      </c>
      <c r="K438" s="311"/>
      <c r="L438" s="312"/>
    </row>
    <row r="439" spans="1:12" ht="39.200000000000003" customHeight="1" x14ac:dyDescent="0.2">
      <c r="A439" s="98" t="s">
        <v>4370</v>
      </c>
      <c r="B439" s="95">
        <v>99253</v>
      </c>
      <c r="C439" s="96" t="s">
        <v>68</v>
      </c>
      <c r="D439" s="94" t="s">
        <v>3679</v>
      </c>
      <c r="E439" s="89" t="s">
        <v>1</v>
      </c>
      <c r="F439" s="89" t="s">
        <v>1048</v>
      </c>
      <c r="G439" s="113">
        <v>481.21</v>
      </c>
      <c r="H439" s="113">
        <v>589.34</v>
      </c>
      <c r="I439" s="92">
        <f t="shared" si="6"/>
        <v>11197.460000000001</v>
      </c>
    </row>
    <row r="440" spans="1:12" ht="35.450000000000003" customHeight="1" x14ac:dyDescent="0.2">
      <c r="A440" s="98" t="s">
        <v>4371</v>
      </c>
      <c r="B440" s="93">
        <v>99268</v>
      </c>
      <c r="C440" s="89" t="s">
        <v>68</v>
      </c>
      <c r="D440" s="94" t="s">
        <v>3680</v>
      </c>
      <c r="E440" s="89" t="s">
        <v>1</v>
      </c>
      <c r="F440" s="89" t="s">
        <v>1006</v>
      </c>
      <c r="G440" s="113">
        <v>435.02</v>
      </c>
      <c r="H440" s="113">
        <v>532.77</v>
      </c>
      <c r="I440" s="92">
        <f t="shared" si="6"/>
        <v>5327.7</v>
      </c>
    </row>
    <row r="441" spans="1:12" ht="23.25" customHeight="1" x14ac:dyDescent="0.2">
      <c r="A441" s="98" t="s">
        <v>4372</v>
      </c>
      <c r="B441" s="96" t="s">
        <v>1053</v>
      </c>
      <c r="C441" s="96" t="s">
        <v>409</v>
      </c>
      <c r="D441" s="94" t="s">
        <v>1054</v>
      </c>
      <c r="E441" s="89" t="s">
        <v>3</v>
      </c>
      <c r="F441" s="89" t="s">
        <v>1055</v>
      </c>
      <c r="G441" s="113">
        <v>568.33000000000004</v>
      </c>
      <c r="H441" s="113">
        <v>696.03</v>
      </c>
      <c r="I441" s="92">
        <f t="shared" si="6"/>
        <v>8735.1764999999996</v>
      </c>
    </row>
    <row r="442" spans="1:12" s="10" customFormat="1" ht="14.25" x14ac:dyDescent="0.2">
      <c r="A442" s="101" t="s">
        <v>156</v>
      </c>
      <c r="B442" s="102"/>
      <c r="C442" s="102"/>
      <c r="D442" s="103" t="s">
        <v>1056</v>
      </c>
      <c r="E442" s="102"/>
      <c r="F442" s="102"/>
      <c r="G442" s="112"/>
      <c r="H442" s="112"/>
      <c r="I442" s="115">
        <v>112804.67</v>
      </c>
      <c r="K442" s="217"/>
      <c r="L442" s="213"/>
    </row>
    <row r="443" spans="1:12" s="310" customFormat="1" ht="15" customHeight="1" x14ac:dyDescent="0.2">
      <c r="A443" s="304" t="s">
        <v>157</v>
      </c>
      <c r="B443" s="305"/>
      <c r="C443" s="305"/>
      <c r="D443" s="306" t="s">
        <v>4389</v>
      </c>
      <c r="E443" s="305"/>
      <c r="F443" s="305"/>
      <c r="G443" s="307"/>
      <c r="H443" s="308"/>
      <c r="I443" s="309">
        <f>SUM(I444:I469)</f>
        <v>47922.208999999988</v>
      </c>
      <c r="K443" s="311"/>
      <c r="L443" s="312"/>
    </row>
    <row r="444" spans="1:12" ht="33" customHeight="1" x14ac:dyDescent="0.2">
      <c r="A444" s="88" t="s">
        <v>4390</v>
      </c>
      <c r="B444" s="93">
        <v>89711</v>
      </c>
      <c r="C444" s="89" t="s">
        <v>68</v>
      </c>
      <c r="D444" s="94" t="s">
        <v>3681</v>
      </c>
      <c r="E444" s="89" t="s">
        <v>8</v>
      </c>
      <c r="F444" s="89" t="s">
        <v>1058</v>
      </c>
      <c r="G444" s="124">
        <v>19.8</v>
      </c>
      <c r="H444" s="113">
        <v>24.25</v>
      </c>
      <c r="I444" s="92">
        <f t="shared" si="6"/>
        <v>3458.0499999999997</v>
      </c>
    </row>
    <row r="445" spans="1:12" s="118" customFormat="1" ht="28.5" x14ac:dyDescent="0.2">
      <c r="A445" s="88" t="s">
        <v>4391</v>
      </c>
      <c r="B445" s="126">
        <v>89712</v>
      </c>
      <c r="C445" s="123" t="s">
        <v>68</v>
      </c>
      <c r="D445" s="122" t="s">
        <v>3682</v>
      </c>
      <c r="E445" s="123" t="s">
        <v>8</v>
      </c>
      <c r="F445" s="123" t="s">
        <v>1060</v>
      </c>
      <c r="G445" s="124">
        <v>25.4</v>
      </c>
      <c r="H445" s="124">
        <v>31.11</v>
      </c>
      <c r="I445" s="125">
        <f t="shared" si="6"/>
        <v>5326.0319999999992</v>
      </c>
      <c r="K445" s="221"/>
      <c r="L445" s="214"/>
    </row>
    <row r="446" spans="1:12" ht="43.35" customHeight="1" x14ac:dyDescent="0.2">
      <c r="A446" s="88" t="s">
        <v>4392</v>
      </c>
      <c r="B446" s="93">
        <v>89713</v>
      </c>
      <c r="C446" s="89" t="s">
        <v>68</v>
      </c>
      <c r="D446" s="94" t="s">
        <v>3683</v>
      </c>
      <c r="E446" s="89" t="s">
        <v>8</v>
      </c>
      <c r="F446" s="89" t="s">
        <v>1062</v>
      </c>
      <c r="G446" s="113">
        <v>30.4</v>
      </c>
      <c r="H446" s="113">
        <v>37.229999999999997</v>
      </c>
      <c r="I446" s="92">
        <f t="shared" si="6"/>
        <v>1693.9649999999999</v>
      </c>
    </row>
    <row r="447" spans="1:12" ht="42.75" customHeight="1" x14ac:dyDescent="0.2">
      <c r="A447" s="88" t="s">
        <v>4393</v>
      </c>
      <c r="B447" s="93">
        <v>89714</v>
      </c>
      <c r="C447" s="89" t="s">
        <v>68</v>
      </c>
      <c r="D447" s="94" t="s">
        <v>3684</v>
      </c>
      <c r="E447" s="89" t="s">
        <v>8</v>
      </c>
      <c r="F447" s="89" t="s">
        <v>1064</v>
      </c>
      <c r="G447" s="124">
        <v>35.450000000000003</v>
      </c>
      <c r="H447" s="113">
        <v>43.42</v>
      </c>
      <c r="I447" s="92">
        <f t="shared" si="6"/>
        <v>15157.922000000002</v>
      </c>
    </row>
    <row r="448" spans="1:12" ht="42.75" customHeight="1" x14ac:dyDescent="0.2">
      <c r="A448" s="88" t="s">
        <v>4394</v>
      </c>
      <c r="B448" s="93">
        <v>89849</v>
      </c>
      <c r="C448" s="89" t="s">
        <v>68</v>
      </c>
      <c r="D448" s="94" t="s">
        <v>3685</v>
      </c>
      <c r="E448" s="89" t="s">
        <v>8</v>
      </c>
      <c r="F448" s="89" t="s">
        <v>1066</v>
      </c>
      <c r="G448" s="113">
        <v>53.52</v>
      </c>
      <c r="H448" s="113">
        <v>65.55</v>
      </c>
      <c r="I448" s="92">
        <f t="shared" si="6"/>
        <v>1612.53</v>
      </c>
    </row>
    <row r="449" spans="1:9" ht="42.75" customHeight="1" x14ac:dyDescent="0.2">
      <c r="A449" s="88" t="s">
        <v>4395</v>
      </c>
      <c r="B449" s="93">
        <v>89726</v>
      </c>
      <c r="C449" s="89" t="s">
        <v>68</v>
      </c>
      <c r="D449" s="94" t="s">
        <v>3686</v>
      </c>
      <c r="E449" s="89" t="s">
        <v>1</v>
      </c>
      <c r="F449" s="89" t="s">
        <v>1068</v>
      </c>
      <c r="G449" s="113">
        <v>8.85</v>
      </c>
      <c r="H449" s="113">
        <v>10.84</v>
      </c>
      <c r="I449" s="92">
        <f t="shared" si="6"/>
        <v>650.4</v>
      </c>
    </row>
    <row r="450" spans="1:9" ht="42.75" customHeight="1" x14ac:dyDescent="0.2">
      <c r="A450" s="88" t="s">
        <v>4396</v>
      </c>
      <c r="B450" s="93">
        <v>89732</v>
      </c>
      <c r="C450" s="89" t="s">
        <v>68</v>
      </c>
      <c r="D450" s="94" t="s">
        <v>3687</v>
      </c>
      <c r="E450" s="89" t="s">
        <v>1</v>
      </c>
      <c r="F450" s="89" t="s">
        <v>960</v>
      </c>
      <c r="G450" s="113">
        <v>14.65</v>
      </c>
      <c r="H450" s="113">
        <v>17.940000000000001</v>
      </c>
      <c r="I450" s="92">
        <f t="shared" si="6"/>
        <v>861.12000000000012</v>
      </c>
    </row>
    <row r="451" spans="1:9" ht="42.75" customHeight="1" x14ac:dyDescent="0.2">
      <c r="A451" s="88" t="s">
        <v>4397</v>
      </c>
      <c r="B451" s="93">
        <v>89739</v>
      </c>
      <c r="C451" s="89" t="s">
        <v>68</v>
      </c>
      <c r="D451" s="94" t="s">
        <v>3688</v>
      </c>
      <c r="E451" s="89" t="s">
        <v>1</v>
      </c>
      <c r="F451" s="89" t="s">
        <v>993</v>
      </c>
      <c r="G451" s="113">
        <v>22.36</v>
      </c>
      <c r="H451" s="113">
        <v>27.28</v>
      </c>
      <c r="I451" s="92">
        <f t="shared" si="6"/>
        <v>218.24</v>
      </c>
    </row>
    <row r="452" spans="1:9" ht="42.75" customHeight="1" x14ac:dyDescent="0.2">
      <c r="A452" s="88" t="s">
        <v>4398</v>
      </c>
      <c r="B452" s="93">
        <v>89746</v>
      </c>
      <c r="C452" s="89" t="s">
        <v>68</v>
      </c>
      <c r="D452" s="94" t="s">
        <v>3689</v>
      </c>
      <c r="E452" s="89" t="s">
        <v>1</v>
      </c>
      <c r="F452" s="89" t="s">
        <v>561</v>
      </c>
      <c r="G452" s="113">
        <v>26.78</v>
      </c>
      <c r="H452" s="113">
        <v>32.799999999999997</v>
      </c>
      <c r="I452" s="92">
        <f t="shared" si="6"/>
        <v>524.79999999999995</v>
      </c>
    </row>
    <row r="453" spans="1:9" ht="42.75" customHeight="1" x14ac:dyDescent="0.2">
      <c r="A453" s="88" t="s">
        <v>4399</v>
      </c>
      <c r="B453" s="93">
        <v>89724</v>
      </c>
      <c r="C453" s="89" t="s">
        <v>68</v>
      </c>
      <c r="D453" s="94" t="s">
        <v>3690</v>
      </c>
      <c r="E453" s="89" t="s">
        <v>1</v>
      </c>
      <c r="F453" s="89" t="s">
        <v>657</v>
      </c>
      <c r="G453" s="113">
        <v>8.6199999999999992</v>
      </c>
      <c r="H453" s="113">
        <v>10.56</v>
      </c>
      <c r="I453" s="92">
        <f t="shared" si="6"/>
        <v>63.36</v>
      </c>
    </row>
    <row r="454" spans="1:9" ht="42.75" customHeight="1" x14ac:dyDescent="0.2">
      <c r="A454" s="88" t="s">
        <v>4400</v>
      </c>
      <c r="B454" s="93">
        <v>89731</v>
      </c>
      <c r="C454" s="89" t="s">
        <v>68</v>
      </c>
      <c r="D454" s="94" t="s">
        <v>3691</v>
      </c>
      <c r="E454" s="89" t="s">
        <v>1</v>
      </c>
      <c r="F454" s="89" t="s">
        <v>424</v>
      </c>
      <c r="G454" s="113">
        <v>13.92</v>
      </c>
      <c r="H454" s="113">
        <v>17.05</v>
      </c>
      <c r="I454" s="92">
        <f t="shared" si="6"/>
        <v>477.40000000000003</v>
      </c>
    </row>
    <row r="455" spans="1:9" ht="42.75" customHeight="1" x14ac:dyDescent="0.2">
      <c r="A455" s="88" t="s">
        <v>4401</v>
      </c>
      <c r="B455" s="93">
        <v>89744</v>
      </c>
      <c r="C455" s="89" t="s">
        <v>68</v>
      </c>
      <c r="D455" s="94" t="s">
        <v>3692</v>
      </c>
      <c r="E455" s="89" t="s">
        <v>1</v>
      </c>
      <c r="F455" s="89" t="s">
        <v>459</v>
      </c>
      <c r="G455" s="113">
        <v>25.95</v>
      </c>
      <c r="H455" s="113">
        <v>31.78</v>
      </c>
      <c r="I455" s="92">
        <f t="shared" si="6"/>
        <v>1334.76</v>
      </c>
    </row>
    <row r="456" spans="1:9" ht="42.75" customHeight="1" x14ac:dyDescent="0.2">
      <c r="A456" s="88" t="s">
        <v>4402</v>
      </c>
      <c r="B456" s="89" t="s">
        <v>1075</v>
      </c>
      <c r="C456" s="89" t="s">
        <v>409</v>
      </c>
      <c r="D456" s="94" t="s">
        <v>1076</v>
      </c>
      <c r="E456" s="89" t="s">
        <v>1</v>
      </c>
      <c r="F456" s="89" t="s">
        <v>1077</v>
      </c>
      <c r="G456" s="113">
        <v>51.5</v>
      </c>
      <c r="H456" s="113">
        <v>63.07</v>
      </c>
      <c r="I456" s="92">
        <f t="shared" si="6"/>
        <v>1072.19</v>
      </c>
    </row>
    <row r="457" spans="1:9" ht="42.75" customHeight="1" x14ac:dyDescent="0.2">
      <c r="A457" s="88" t="s">
        <v>4403</v>
      </c>
      <c r="B457" s="93">
        <v>89834</v>
      </c>
      <c r="C457" s="89" t="s">
        <v>68</v>
      </c>
      <c r="D457" s="94" t="s">
        <v>3693</v>
      </c>
      <c r="E457" s="89" t="s">
        <v>1</v>
      </c>
      <c r="F457" s="89" t="s">
        <v>1006</v>
      </c>
      <c r="G457" s="113">
        <v>50.42</v>
      </c>
      <c r="H457" s="113">
        <v>61.75</v>
      </c>
      <c r="I457" s="92">
        <f t="shared" si="6"/>
        <v>617.5</v>
      </c>
    </row>
    <row r="458" spans="1:9" ht="42.75" customHeight="1" x14ac:dyDescent="0.2">
      <c r="A458" s="88" t="s">
        <v>4404</v>
      </c>
      <c r="B458" s="93">
        <v>89827</v>
      </c>
      <c r="C458" s="89" t="s">
        <v>68</v>
      </c>
      <c r="D458" s="94" t="s">
        <v>3694</v>
      </c>
      <c r="E458" s="89" t="s">
        <v>1</v>
      </c>
      <c r="F458" s="89" t="s">
        <v>1080</v>
      </c>
      <c r="G458" s="113">
        <v>19.52</v>
      </c>
      <c r="H458" s="113">
        <v>23.91</v>
      </c>
      <c r="I458" s="92">
        <f t="shared" si="6"/>
        <v>167.37</v>
      </c>
    </row>
    <row r="459" spans="1:9" ht="42.75" customHeight="1" x14ac:dyDescent="0.2">
      <c r="A459" s="88" t="s">
        <v>4405</v>
      </c>
      <c r="B459" s="89" t="s">
        <v>1081</v>
      </c>
      <c r="C459" s="89" t="s">
        <v>409</v>
      </c>
      <c r="D459" s="94" t="s">
        <v>1082</v>
      </c>
      <c r="E459" s="89" t="s">
        <v>1</v>
      </c>
      <c r="F459" s="89" t="s">
        <v>974</v>
      </c>
      <c r="G459" s="113">
        <v>33.770000000000003</v>
      </c>
      <c r="H459" s="113">
        <v>41.36</v>
      </c>
      <c r="I459" s="92">
        <f t="shared" si="6"/>
        <v>496.32</v>
      </c>
    </row>
    <row r="460" spans="1:9" ht="42.75" customHeight="1" x14ac:dyDescent="0.2">
      <c r="A460" s="88" t="s">
        <v>4406</v>
      </c>
      <c r="B460" s="95">
        <v>104341</v>
      </c>
      <c r="C460" s="96" t="s">
        <v>68</v>
      </c>
      <c r="D460" s="94" t="s">
        <v>3695</v>
      </c>
      <c r="E460" s="89" t="s">
        <v>1</v>
      </c>
      <c r="F460" s="89" t="s">
        <v>657</v>
      </c>
      <c r="G460" s="113">
        <v>9.9600000000000009</v>
      </c>
      <c r="H460" s="113">
        <v>12.2</v>
      </c>
      <c r="I460" s="92">
        <f t="shared" si="6"/>
        <v>73.199999999999989</v>
      </c>
    </row>
    <row r="461" spans="1:9" ht="39" customHeight="1" x14ac:dyDescent="0.2">
      <c r="A461" s="88" t="s">
        <v>4407</v>
      </c>
      <c r="B461" s="95">
        <v>89728</v>
      </c>
      <c r="C461" s="96" t="s">
        <v>68</v>
      </c>
      <c r="D461" s="94" t="s">
        <v>3696</v>
      </c>
      <c r="E461" s="89" t="s">
        <v>1</v>
      </c>
      <c r="F461" s="89" t="s">
        <v>1085</v>
      </c>
      <c r="G461" s="113">
        <v>11.51</v>
      </c>
      <c r="H461" s="113">
        <v>14.1</v>
      </c>
      <c r="I461" s="92">
        <f t="shared" si="6"/>
        <v>944.69999999999993</v>
      </c>
    </row>
    <row r="462" spans="1:9" ht="39.75" customHeight="1" x14ac:dyDescent="0.2">
      <c r="A462" s="88" t="s">
        <v>4408</v>
      </c>
      <c r="B462" s="93">
        <v>89724</v>
      </c>
      <c r="C462" s="89" t="s">
        <v>68</v>
      </c>
      <c r="D462" s="94" t="s">
        <v>3690</v>
      </c>
      <c r="E462" s="89" t="s">
        <v>1</v>
      </c>
      <c r="F462" s="89" t="s">
        <v>1086</v>
      </c>
      <c r="G462" s="113">
        <v>8.6199999999999992</v>
      </c>
      <c r="H462" s="113">
        <v>10.56</v>
      </c>
      <c r="I462" s="92">
        <f t="shared" si="6"/>
        <v>623.04000000000008</v>
      </c>
    </row>
    <row r="463" spans="1:9" ht="39" customHeight="1" x14ac:dyDescent="0.2">
      <c r="A463" s="88" t="s">
        <v>4409</v>
      </c>
      <c r="B463" s="93">
        <v>89557</v>
      </c>
      <c r="C463" s="89" t="s">
        <v>68</v>
      </c>
      <c r="D463" s="94" t="s">
        <v>3697</v>
      </c>
      <c r="E463" s="89" t="s">
        <v>1</v>
      </c>
      <c r="F463" s="89" t="s">
        <v>964</v>
      </c>
      <c r="G463" s="113">
        <v>31</v>
      </c>
      <c r="H463" s="113">
        <v>37.97</v>
      </c>
      <c r="I463" s="92">
        <f t="shared" si="6"/>
        <v>75.94</v>
      </c>
    </row>
    <row r="464" spans="1:9" ht="42" customHeight="1" x14ac:dyDescent="0.2">
      <c r="A464" s="88" t="s">
        <v>4410</v>
      </c>
      <c r="B464" s="93">
        <v>89549</v>
      </c>
      <c r="C464" s="89" t="s">
        <v>68</v>
      </c>
      <c r="D464" s="94" t="s">
        <v>3698</v>
      </c>
      <c r="E464" s="89" t="s">
        <v>1</v>
      </c>
      <c r="F464" s="89" t="s">
        <v>1080</v>
      </c>
      <c r="G464" s="113">
        <v>18.77</v>
      </c>
      <c r="H464" s="113">
        <v>22.99</v>
      </c>
      <c r="I464" s="92">
        <f t="shared" si="6"/>
        <v>160.92999999999998</v>
      </c>
    </row>
    <row r="465" spans="1:12" ht="39" customHeight="1" x14ac:dyDescent="0.2">
      <c r="A465" s="88" t="s">
        <v>4411</v>
      </c>
      <c r="B465" s="93">
        <v>89707</v>
      </c>
      <c r="C465" s="89" t="s">
        <v>68</v>
      </c>
      <c r="D465" s="94" t="s">
        <v>3699</v>
      </c>
      <c r="E465" s="89" t="s">
        <v>1</v>
      </c>
      <c r="F465" s="89" t="s">
        <v>1048</v>
      </c>
      <c r="G465" s="113">
        <v>41.68</v>
      </c>
      <c r="H465" s="113">
        <v>51.05</v>
      </c>
      <c r="I465" s="92">
        <f t="shared" si="6"/>
        <v>969.94999999999993</v>
      </c>
    </row>
    <row r="466" spans="1:12" ht="42.75" customHeight="1" x14ac:dyDescent="0.2">
      <c r="A466" s="88" t="s">
        <v>4412</v>
      </c>
      <c r="B466" s="93">
        <v>104328</v>
      </c>
      <c r="C466" s="89" t="s">
        <v>68</v>
      </c>
      <c r="D466" s="94" t="s">
        <v>3700</v>
      </c>
      <c r="E466" s="89" t="s">
        <v>1</v>
      </c>
      <c r="F466" s="89" t="s">
        <v>985</v>
      </c>
      <c r="G466" s="113">
        <v>61.3</v>
      </c>
      <c r="H466" s="113">
        <v>75.069999999999993</v>
      </c>
      <c r="I466" s="92">
        <f t="shared" si="6"/>
        <v>2177.0299999999997</v>
      </c>
    </row>
    <row r="467" spans="1:12" ht="27.75" customHeight="1" x14ac:dyDescent="0.2">
      <c r="A467" s="88" t="s">
        <v>4413</v>
      </c>
      <c r="B467" s="96" t="s">
        <v>1090</v>
      </c>
      <c r="C467" s="96" t="s">
        <v>409</v>
      </c>
      <c r="D467" s="94" t="s">
        <v>1091</v>
      </c>
      <c r="E467" s="89" t="s">
        <v>1</v>
      </c>
      <c r="F467" s="89" t="s">
        <v>964</v>
      </c>
      <c r="G467" s="113">
        <v>35.06</v>
      </c>
      <c r="H467" s="113">
        <v>42.94</v>
      </c>
      <c r="I467" s="92">
        <f t="shared" si="6"/>
        <v>85.88</v>
      </c>
    </row>
    <row r="468" spans="1:12" ht="42.75" customHeight="1" x14ac:dyDescent="0.2">
      <c r="A468" s="88" t="s">
        <v>4414</v>
      </c>
      <c r="B468" s="93">
        <v>99253</v>
      </c>
      <c r="C468" s="89" t="s">
        <v>68</v>
      </c>
      <c r="D468" s="94" t="s">
        <v>3701</v>
      </c>
      <c r="E468" s="89" t="s">
        <v>1</v>
      </c>
      <c r="F468" s="89" t="s">
        <v>987</v>
      </c>
      <c r="G468" s="113">
        <v>481.21</v>
      </c>
      <c r="H468" s="113">
        <v>589.34</v>
      </c>
      <c r="I468" s="92">
        <f t="shared" si="6"/>
        <v>5304.06</v>
      </c>
    </row>
    <row r="469" spans="1:12" ht="42.75" customHeight="1" x14ac:dyDescent="0.2">
      <c r="A469" s="88" t="s">
        <v>4415</v>
      </c>
      <c r="B469" s="93">
        <v>97974</v>
      </c>
      <c r="C469" s="89" t="s">
        <v>68</v>
      </c>
      <c r="D469" s="94" t="s">
        <v>3702</v>
      </c>
      <c r="E469" s="89" t="s">
        <v>1</v>
      </c>
      <c r="F469" s="89" t="s">
        <v>1080</v>
      </c>
      <c r="G469" s="113">
        <v>440.4</v>
      </c>
      <c r="H469" s="113">
        <v>539.36</v>
      </c>
      <c r="I469" s="92">
        <f t="shared" si="6"/>
        <v>3775.52</v>
      </c>
    </row>
    <row r="470" spans="1:12" s="310" customFormat="1" ht="15" customHeight="1" x14ac:dyDescent="0.2">
      <c r="A470" s="304" t="s">
        <v>158</v>
      </c>
      <c r="B470" s="305"/>
      <c r="C470" s="305"/>
      <c r="D470" s="306" t="s">
        <v>4416</v>
      </c>
      <c r="E470" s="305"/>
      <c r="F470" s="305"/>
      <c r="G470" s="307"/>
      <c r="H470" s="308"/>
      <c r="I470" s="309">
        <f>SUM(I471:I473)</f>
        <v>38997.350000000006</v>
      </c>
      <c r="K470" s="311"/>
      <c r="L470" s="312"/>
    </row>
    <row r="471" spans="1:12" ht="41.85" customHeight="1" x14ac:dyDescent="0.2">
      <c r="A471" s="88" t="s">
        <v>4417</v>
      </c>
      <c r="B471" s="93">
        <v>98087</v>
      </c>
      <c r="C471" s="89" t="s">
        <v>68</v>
      </c>
      <c r="D471" s="94" t="s">
        <v>3703</v>
      </c>
      <c r="E471" s="89" t="s">
        <v>1</v>
      </c>
      <c r="F471" s="89" t="s">
        <v>410</v>
      </c>
      <c r="G471" s="124">
        <v>10430</v>
      </c>
      <c r="H471" s="113">
        <v>12773.62</v>
      </c>
      <c r="I471" s="92">
        <f t="shared" si="6"/>
        <v>12773.62</v>
      </c>
    </row>
    <row r="472" spans="1:12" ht="42.75" customHeight="1" x14ac:dyDescent="0.2">
      <c r="A472" s="88" t="s">
        <v>4418</v>
      </c>
      <c r="B472" s="93">
        <v>98065</v>
      </c>
      <c r="C472" s="89" t="s">
        <v>68</v>
      </c>
      <c r="D472" s="94" t="s">
        <v>3704</v>
      </c>
      <c r="E472" s="89" t="s">
        <v>1</v>
      </c>
      <c r="F472" s="89" t="s">
        <v>964</v>
      </c>
      <c r="G472" s="113">
        <v>6996.19</v>
      </c>
      <c r="H472" s="113">
        <v>8568.23</v>
      </c>
      <c r="I472" s="92">
        <f t="shared" si="6"/>
        <v>17136.46</v>
      </c>
    </row>
    <row r="473" spans="1:12" ht="41.85" customHeight="1" x14ac:dyDescent="0.2">
      <c r="A473" s="88" t="s">
        <v>4419</v>
      </c>
      <c r="B473" s="93">
        <v>98090</v>
      </c>
      <c r="C473" s="89" t="s">
        <v>68</v>
      </c>
      <c r="D473" s="94" t="s">
        <v>3705</v>
      </c>
      <c r="E473" s="89" t="s">
        <v>1</v>
      </c>
      <c r="F473" s="89" t="s">
        <v>410</v>
      </c>
      <c r="G473" s="124">
        <v>7420</v>
      </c>
      <c r="H473" s="113">
        <v>9087.27</v>
      </c>
      <c r="I473" s="92">
        <f t="shared" si="6"/>
        <v>9087.27</v>
      </c>
    </row>
    <row r="474" spans="1:12" s="310" customFormat="1" ht="15" customHeight="1" x14ac:dyDescent="0.2">
      <c r="A474" s="304" t="s">
        <v>159</v>
      </c>
      <c r="B474" s="305"/>
      <c r="C474" s="305"/>
      <c r="D474" s="306" t="s">
        <v>4420</v>
      </c>
      <c r="E474" s="305"/>
      <c r="F474" s="305"/>
      <c r="G474" s="307"/>
      <c r="H474" s="308"/>
      <c r="I474" s="309">
        <f>SUM(I475:I491)</f>
        <v>25885.112000000005</v>
      </c>
      <c r="K474" s="311"/>
      <c r="L474" s="312"/>
    </row>
    <row r="475" spans="1:12" ht="42.75" customHeight="1" x14ac:dyDescent="0.2">
      <c r="A475" s="88" t="s">
        <v>4421</v>
      </c>
      <c r="B475" s="93">
        <v>89712</v>
      </c>
      <c r="C475" s="89" t="s">
        <v>68</v>
      </c>
      <c r="D475" s="94" t="s">
        <v>3706</v>
      </c>
      <c r="E475" s="89" t="s">
        <v>8</v>
      </c>
      <c r="F475" s="89" t="s">
        <v>1095</v>
      </c>
      <c r="G475" s="113">
        <v>24.29</v>
      </c>
      <c r="H475" s="113">
        <v>29.75</v>
      </c>
      <c r="I475" s="92">
        <f t="shared" si="6"/>
        <v>7312.55</v>
      </c>
    </row>
    <row r="476" spans="1:12" ht="42.75" customHeight="1" x14ac:dyDescent="0.2">
      <c r="A476" s="88" t="s">
        <v>4422</v>
      </c>
      <c r="B476" s="95">
        <v>89511</v>
      </c>
      <c r="C476" s="96" t="s">
        <v>68</v>
      </c>
      <c r="D476" s="94" t="s">
        <v>3707</v>
      </c>
      <c r="E476" s="89" t="s">
        <v>8</v>
      </c>
      <c r="F476" s="89" t="s">
        <v>1097</v>
      </c>
      <c r="G476" s="113">
        <v>35.92</v>
      </c>
      <c r="H476" s="113">
        <v>43.99</v>
      </c>
      <c r="I476" s="92">
        <f t="shared" si="6"/>
        <v>3686.3620000000001</v>
      </c>
    </row>
    <row r="477" spans="1:12" ht="42.75" customHeight="1" x14ac:dyDescent="0.2">
      <c r="A477" s="88" t="s">
        <v>4423</v>
      </c>
      <c r="B477" s="95">
        <v>89732</v>
      </c>
      <c r="C477" s="96" t="s">
        <v>68</v>
      </c>
      <c r="D477" s="94" t="s">
        <v>3708</v>
      </c>
      <c r="E477" s="89" t="s">
        <v>1</v>
      </c>
      <c r="F477" s="89" t="s">
        <v>750</v>
      </c>
      <c r="G477" s="113">
        <v>14.65</v>
      </c>
      <c r="H477" s="113">
        <v>17.940000000000001</v>
      </c>
      <c r="I477" s="92">
        <f t="shared" si="6"/>
        <v>394.68</v>
      </c>
    </row>
    <row r="478" spans="1:12" ht="42.6" customHeight="1" x14ac:dyDescent="0.2">
      <c r="A478" s="88" t="s">
        <v>4424</v>
      </c>
      <c r="B478" s="93">
        <v>89739</v>
      </c>
      <c r="C478" s="89" t="s">
        <v>68</v>
      </c>
      <c r="D478" s="94" t="s">
        <v>3688</v>
      </c>
      <c r="E478" s="89" t="s">
        <v>1</v>
      </c>
      <c r="F478" s="89" t="s">
        <v>657</v>
      </c>
      <c r="G478" s="113">
        <v>22.36</v>
      </c>
      <c r="H478" s="113">
        <v>27.38</v>
      </c>
      <c r="I478" s="92">
        <f t="shared" si="6"/>
        <v>164.28</v>
      </c>
    </row>
    <row r="479" spans="1:12" ht="40.5" customHeight="1" x14ac:dyDescent="0.2">
      <c r="A479" s="88" t="s">
        <v>4425</v>
      </c>
      <c r="B479" s="93">
        <v>89731</v>
      </c>
      <c r="C479" s="89" t="s">
        <v>68</v>
      </c>
      <c r="D479" s="94" t="s">
        <v>3709</v>
      </c>
      <c r="E479" s="89" t="s">
        <v>1</v>
      </c>
      <c r="F479" s="89" t="s">
        <v>1098</v>
      </c>
      <c r="G479" s="113">
        <v>13.92</v>
      </c>
      <c r="H479" s="113">
        <v>17.05</v>
      </c>
      <c r="I479" s="92">
        <f t="shared" ref="I479:I543" si="7">H479*F479</f>
        <v>2250.6</v>
      </c>
    </row>
    <row r="480" spans="1:12" ht="36.950000000000003" customHeight="1" x14ac:dyDescent="0.2">
      <c r="A480" s="88" t="s">
        <v>4426</v>
      </c>
      <c r="B480" s="93">
        <v>89737</v>
      </c>
      <c r="C480" s="89" t="s">
        <v>68</v>
      </c>
      <c r="D480" s="94" t="s">
        <v>3710</v>
      </c>
      <c r="E480" s="89" t="s">
        <v>1</v>
      </c>
      <c r="F480" s="89" t="s">
        <v>664</v>
      </c>
      <c r="G480" s="113">
        <v>21.4</v>
      </c>
      <c r="H480" s="113">
        <v>26.21</v>
      </c>
      <c r="I480" s="92">
        <f t="shared" si="7"/>
        <v>524.20000000000005</v>
      </c>
    </row>
    <row r="481" spans="1:12" ht="39.75" customHeight="1" x14ac:dyDescent="0.2">
      <c r="A481" s="88" t="s">
        <v>4427</v>
      </c>
      <c r="B481" s="89" t="s">
        <v>1100</v>
      </c>
      <c r="C481" s="89" t="s">
        <v>409</v>
      </c>
      <c r="D481" s="94" t="s">
        <v>1101</v>
      </c>
      <c r="E481" s="89" t="s">
        <v>1</v>
      </c>
      <c r="F481" s="89" t="s">
        <v>997</v>
      </c>
      <c r="G481" s="113">
        <v>34.270000000000003</v>
      </c>
      <c r="H481" s="113">
        <v>41.97</v>
      </c>
      <c r="I481" s="92">
        <f t="shared" si="7"/>
        <v>125.91</v>
      </c>
    </row>
    <row r="482" spans="1:12" ht="42.75" customHeight="1" x14ac:dyDescent="0.2">
      <c r="A482" s="88" t="s">
        <v>4428</v>
      </c>
      <c r="B482" s="89" t="s">
        <v>1102</v>
      </c>
      <c r="C482" s="89" t="s">
        <v>409</v>
      </c>
      <c r="D482" s="94" t="s">
        <v>1103</v>
      </c>
      <c r="E482" s="89" t="s">
        <v>1</v>
      </c>
      <c r="F482" s="89" t="s">
        <v>964</v>
      </c>
      <c r="G482" s="113">
        <v>59.38</v>
      </c>
      <c r="H482" s="113">
        <v>72.72</v>
      </c>
      <c r="I482" s="92">
        <f t="shared" si="7"/>
        <v>145.44</v>
      </c>
    </row>
    <row r="483" spans="1:12" ht="42.75" customHeight="1" x14ac:dyDescent="0.2">
      <c r="A483" s="88" t="s">
        <v>4429</v>
      </c>
      <c r="B483" s="93">
        <v>89685</v>
      </c>
      <c r="C483" s="89" t="s">
        <v>68</v>
      </c>
      <c r="D483" s="94" t="s">
        <v>3711</v>
      </c>
      <c r="E483" s="89" t="s">
        <v>1</v>
      </c>
      <c r="F483" s="89" t="s">
        <v>410</v>
      </c>
      <c r="G483" s="113">
        <v>58.51</v>
      </c>
      <c r="H483" s="113">
        <v>71.66</v>
      </c>
      <c r="I483" s="92">
        <f t="shared" si="7"/>
        <v>71.66</v>
      </c>
    </row>
    <row r="484" spans="1:12" ht="42.75" customHeight="1" x14ac:dyDescent="0.2">
      <c r="A484" s="88" t="s">
        <v>4430</v>
      </c>
      <c r="B484" s="93">
        <v>89774</v>
      </c>
      <c r="C484" s="89" t="s">
        <v>68</v>
      </c>
      <c r="D484" s="94" t="s">
        <v>3712</v>
      </c>
      <c r="E484" s="89" t="s">
        <v>1</v>
      </c>
      <c r="F484" s="89" t="s">
        <v>997</v>
      </c>
      <c r="G484" s="113">
        <v>13.54</v>
      </c>
      <c r="H484" s="113">
        <v>16.579999999999998</v>
      </c>
      <c r="I484" s="92">
        <f t="shared" si="7"/>
        <v>49.739999999999995</v>
      </c>
    </row>
    <row r="485" spans="1:12" ht="42.75" customHeight="1" x14ac:dyDescent="0.2">
      <c r="A485" s="88" t="s">
        <v>4431</v>
      </c>
      <c r="B485" s="93">
        <v>89549</v>
      </c>
      <c r="C485" s="89" t="s">
        <v>68</v>
      </c>
      <c r="D485" s="94" t="s">
        <v>3698</v>
      </c>
      <c r="E485" s="89" t="s">
        <v>1</v>
      </c>
      <c r="F485" s="89" t="s">
        <v>970</v>
      </c>
      <c r="G485" s="113">
        <v>18.77</v>
      </c>
      <c r="H485" s="113">
        <v>22.99</v>
      </c>
      <c r="I485" s="92">
        <f t="shared" si="7"/>
        <v>321.85999999999996</v>
      </c>
    </row>
    <row r="486" spans="1:12" ht="42.75" customHeight="1" x14ac:dyDescent="0.2">
      <c r="A486" s="88" t="s">
        <v>4432</v>
      </c>
      <c r="B486" s="93">
        <v>104348</v>
      </c>
      <c r="C486" s="89" t="s">
        <v>68</v>
      </c>
      <c r="D486" s="94" t="s">
        <v>3713</v>
      </c>
      <c r="E486" s="89" t="s">
        <v>1</v>
      </c>
      <c r="F486" s="89" t="s">
        <v>1107</v>
      </c>
      <c r="G486" s="113">
        <v>10.5</v>
      </c>
      <c r="H486" s="113">
        <v>12.86</v>
      </c>
      <c r="I486" s="92">
        <f t="shared" si="7"/>
        <v>51.44</v>
      </c>
    </row>
    <row r="487" spans="1:12" ht="42.75" customHeight="1" x14ac:dyDescent="0.2">
      <c r="A487" s="88" t="s">
        <v>4433</v>
      </c>
      <c r="B487" s="93">
        <v>104351</v>
      </c>
      <c r="C487" s="89" t="s">
        <v>68</v>
      </c>
      <c r="D487" s="94" t="s">
        <v>3714</v>
      </c>
      <c r="E487" s="89" t="s">
        <v>1</v>
      </c>
      <c r="F487" s="89" t="s">
        <v>993</v>
      </c>
      <c r="G487" s="113">
        <v>21.46</v>
      </c>
      <c r="H487" s="113">
        <v>26.28</v>
      </c>
      <c r="I487" s="92">
        <f t="shared" si="7"/>
        <v>210.24</v>
      </c>
    </row>
    <row r="488" spans="1:12" ht="42.75" customHeight="1" x14ac:dyDescent="0.2">
      <c r="A488" s="88" t="s">
        <v>4434</v>
      </c>
      <c r="B488" s="89" t="s">
        <v>1109</v>
      </c>
      <c r="C488" s="89" t="s">
        <v>409</v>
      </c>
      <c r="D488" s="94" t="s">
        <v>1110</v>
      </c>
      <c r="E488" s="89" t="s">
        <v>1</v>
      </c>
      <c r="F488" s="89" t="s">
        <v>660</v>
      </c>
      <c r="G488" s="113">
        <v>81.569999999999993</v>
      </c>
      <c r="H488" s="113">
        <v>99.9</v>
      </c>
      <c r="I488" s="92">
        <f t="shared" si="7"/>
        <v>1298.7</v>
      </c>
    </row>
    <row r="489" spans="1:12" ht="42.75" customHeight="1" x14ac:dyDescent="0.2">
      <c r="A489" s="88" t="s">
        <v>4435</v>
      </c>
      <c r="B489" s="93">
        <v>89696</v>
      </c>
      <c r="C489" s="89" t="s">
        <v>68</v>
      </c>
      <c r="D489" s="94" t="s">
        <v>3715</v>
      </c>
      <c r="E489" s="89" t="s">
        <v>1</v>
      </c>
      <c r="F489" s="89" t="s">
        <v>1112</v>
      </c>
      <c r="G489" s="113">
        <v>80.38</v>
      </c>
      <c r="H489" s="113">
        <v>98.44</v>
      </c>
      <c r="I489" s="92">
        <f t="shared" si="7"/>
        <v>8465.84</v>
      </c>
    </row>
    <row r="490" spans="1:12" ht="42.75" customHeight="1" x14ac:dyDescent="0.2">
      <c r="A490" s="88" t="s">
        <v>4436</v>
      </c>
      <c r="B490" s="93">
        <v>89784</v>
      </c>
      <c r="C490" s="89" t="s">
        <v>68</v>
      </c>
      <c r="D490" s="94" t="s">
        <v>3716</v>
      </c>
      <c r="E490" s="89" t="s">
        <v>1</v>
      </c>
      <c r="F490" s="89" t="s">
        <v>654</v>
      </c>
      <c r="G490" s="113">
        <v>22.84</v>
      </c>
      <c r="H490" s="113">
        <v>27.97</v>
      </c>
      <c r="I490" s="92">
        <f t="shared" si="7"/>
        <v>503.46</v>
      </c>
    </row>
    <row r="491" spans="1:12" ht="42.75" customHeight="1" x14ac:dyDescent="0.2">
      <c r="A491" s="88" t="s">
        <v>4437</v>
      </c>
      <c r="B491" s="93">
        <v>89687</v>
      </c>
      <c r="C491" s="89" t="s">
        <v>68</v>
      </c>
      <c r="D491" s="94" t="s">
        <v>3717</v>
      </c>
      <c r="E491" s="89" t="s">
        <v>1</v>
      </c>
      <c r="F491" s="89" t="s">
        <v>976</v>
      </c>
      <c r="G491" s="113">
        <v>50.32</v>
      </c>
      <c r="H491" s="113">
        <v>61.63</v>
      </c>
      <c r="I491" s="92">
        <f t="shared" si="7"/>
        <v>308.15000000000003</v>
      </c>
    </row>
    <row r="492" spans="1:12" s="10" customFormat="1" ht="14.25" x14ac:dyDescent="0.2">
      <c r="A492" s="101" t="s">
        <v>160</v>
      </c>
      <c r="B492" s="102"/>
      <c r="C492" s="102"/>
      <c r="D492" s="103" t="s">
        <v>1115</v>
      </c>
      <c r="E492" s="102"/>
      <c r="F492" s="102"/>
      <c r="G492" s="112"/>
      <c r="H492" s="112"/>
      <c r="I492" s="115">
        <v>92267.21</v>
      </c>
      <c r="K492" s="217"/>
      <c r="L492" s="213"/>
    </row>
    <row r="493" spans="1:12" ht="37.5" customHeight="1" x14ac:dyDescent="0.2">
      <c r="A493" s="88" t="s">
        <v>161</v>
      </c>
      <c r="B493" s="93">
        <v>95470</v>
      </c>
      <c r="C493" s="89" t="s">
        <v>68</v>
      </c>
      <c r="D493" s="94" t="s">
        <v>3718</v>
      </c>
      <c r="E493" s="89" t="s">
        <v>1</v>
      </c>
      <c r="F493" s="89" t="s">
        <v>750</v>
      </c>
      <c r="G493" s="113">
        <v>312.62</v>
      </c>
      <c r="H493" s="113">
        <v>382.87</v>
      </c>
      <c r="I493" s="92">
        <f t="shared" si="7"/>
        <v>8423.14</v>
      </c>
    </row>
    <row r="494" spans="1:12" ht="37.5" customHeight="1" x14ac:dyDescent="0.2">
      <c r="A494" s="88" t="s">
        <v>162</v>
      </c>
      <c r="B494" s="96" t="s">
        <v>1117</v>
      </c>
      <c r="C494" s="96" t="s">
        <v>409</v>
      </c>
      <c r="D494" s="94" t="s">
        <v>1118</v>
      </c>
      <c r="E494" s="89" t="s">
        <v>1</v>
      </c>
      <c r="F494" s="89" t="s">
        <v>750</v>
      </c>
      <c r="G494" s="113">
        <v>308.42</v>
      </c>
      <c r="H494" s="113">
        <v>377.72</v>
      </c>
      <c r="I494" s="92">
        <f t="shared" si="7"/>
        <v>8309.84</v>
      </c>
    </row>
    <row r="495" spans="1:12" ht="25.5" customHeight="1" x14ac:dyDescent="0.2">
      <c r="A495" s="88" t="s">
        <v>163</v>
      </c>
      <c r="B495" s="95">
        <v>100849</v>
      </c>
      <c r="C495" s="96" t="s">
        <v>68</v>
      </c>
      <c r="D495" s="94" t="s">
        <v>3719</v>
      </c>
      <c r="E495" s="89" t="s">
        <v>1</v>
      </c>
      <c r="F495" s="89" t="s">
        <v>750</v>
      </c>
      <c r="G495" s="113">
        <v>46.29</v>
      </c>
      <c r="H495" s="113">
        <v>56.69</v>
      </c>
      <c r="I495" s="92">
        <f t="shared" si="7"/>
        <v>1247.1799999999998</v>
      </c>
    </row>
    <row r="496" spans="1:12" s="118" customFormat="1" ht="26.25" customHeight="1" x14ac:dyDescent="0.2">
      <c r="A496" s="119" t="s">
        <v>164</v>
      </c>
      <c r="B496" s="120">
        <v>100858</v>
      </c>
      <c r="C496" s="121" t="s">
        <v>68</v>
      </c>
      <c r="D496" s="122" t="s">
        <v>3720</v>
      </c>
      <c r="E496" s="123" t="s">
        <v>1</v>
      </c>
      <c r="F496" s="123" t="s">
        <v>657</v>
      </c>
      <c r="G496" s="124">
        <v>679.54</v>
      </c>
      <c r="H496" s="124">
        <v>832.23</v>
      </c>
      <c r="I496" s="125">
        <f t="shared" si="7"/>
        <v>4993.38</v>
      </c>
      <c r="K496" s="221"/>
      <c r="L496" s="214"/>
    </row>
    <row r="497" spans="1:9" ht="24.75" customHeight="1" x14ac:dyDescent="0.2">
      <c r="A497" s="88" t="s">
        <v>165</v>
      </c>
      <c r="B497" s="96" t="s">
        <v>1121</v>
      </c>
      <c r="C497" s="96" t="s">
        <v>409</v>
      </c>
      <c r="D497" s="94" t="s">
        <v>1122</v>
      </c>
      <c r="E497" s="89" t="s">
        <v>1</v>
      </c>
      <c r="F497" s="89" t="s">
        <v>657</v>
      </c>
      <c r="G497" s="113">
        <v>449.07</v>
      </c>
      <c r="H497" s="113">
        <v>549.98</v>
      </c>
      <c r="I497" s="92">
        <f t="shared" si="7"/>
        <v>3299.88</v>
      </c>
    </row>
    <row r="498" spans="1:9" ht="37.700000000000003" customHeight="1" x14ac:dyDescent="0.2">
      <c r="A498" s="88" t="s">
        <v>166</v>
      </c>
      <c r="B498" s="93">
        <v>86937</v>
      </c>
      <c r="C498" s="89" t="s">
        <v>68</v>
      </c>
      <c r="D498" s="94" t="s">
        <v>1123</v>
      </c>
      <c r="E498" s="89" t="s">
        <v>1</v>
      </c>
      <c r="F498" s="89" t="s">
        <v>898</v>
      </c>
      <c r="G498" s="113">
        <v>214.01</v>
      </c>
      <c r="H498" s="113">
        <v>262.10000000000002</v>
      </c>
      <c r="I498" s="92">
        <f t="shared" si="7"/>
        <v>7076.7000000000007</v>
      </c>
    </row>
    <row r="499" spans="1:9" ht="27.6" customHeight="1" x14ac:dyDescent="0.2">
      <c r="A499" s="88" t="s">
        <v>167</v>
      </c>
      <c r="B499" s="96" t="s">
        <v>1124</v>
      </c>
      <c r="C499" s="96" t="s">
        <v>409</v>
      </c>
      <c r="D499" s="94" t="s">
        <v>1125</v>
      </c>
      <c r="E499" s="89" t="s">
        <v>1</v>
      </c>
      <c r="F499" s="89" t="s">
        <v>997</v>
      </c>
      <c r="G499" s="113">
        <v>227.99</v>
      </c>
      <c r="H499" s="113">
        <v>279.22000000000003</v>
      </c>
      <c r="I499" s="92">
        <f t="shared" si="7"/>
        <v>837.66000000000008</v>
      </c>
    </row>
    <row r="500" spans="1:9" ht="30.95" customHeight="1" x14ac:dyDescent="0.2">
      <c r="A500" s="88" t="s">
        <v>168</v>
      </c>
      <c r="B500" s="96" t="s">
        <v>1126</v>
      </c>
      <c r="C500" s="96" t="s">
        <v>409</v>
      </c>
      <c r="D500" s="97" t="s">
        <v>1127</v>
      </c>
      <c r="E500" s="89" t="s">
        <v>1</v>
      </c>
      <c r="F500" s="89" t="s">
        <v>561</v>
      </c>
      <c r="G500" s="113">
        <v>227.99</v>
      </c>
      <c r="H500" s="113">
        <v>279.22000000000003</v>
      </c>
      <c r="I500" s="92">
        <f t="shared" si="7"/>
        <v>4467.5200000000004</v>
      </c>
    </row>
    <row r="501" spans="1:9" ht="30.2" customHeight="1" x14ac:dyDescent="0.2">
      <c r="A501" s="88" t="s">
        <v>169</v>
      </c>
      <c r="B501" s="96" t="s">
        <v>1128</v>
      </c>
      <c r="C501" s="96" t="s">
        <v>409</v>
      </c>
      <c r="D501" s="97" t="s">
        <v>1129</v>
      </c>
      <c r="E501" s="89" t="s">
        <v>1</v>
      </c>
      <c r="F501" s="89" t="s">
        <v>997</v>
      </c>
      <c r="G501" s="113">
        <v>227.99</v>
      </c>
      <c r="H501" s="113">
        <v>279.22000000000003</v>
      </c>
      <c r="I501" s="92">
        <f t="shared" si="7"/>
        <v>837.66000000000008</v>
      </c>
    </row>
    <row r="502" spans="1:9" ht="40.700000000000003" customHeight="1" x14ac:dyDescent="0.2">
      <c r="A502" s="88" t="s">
        <v>170</v>
      </c>
      <c r="B502" s="96" t="s">
        <v>1130</v>
      </c>
      <c r="C502" s="96" t="s">
        <v>409</v>
      </c>
      <c r="D502" s="97" t="s">
        <v>1131</v>
      </c>
      <c r="E502" s="89" t="s">
        <v>1</v>
      </c>
      <c r="F502" s="89" t="s">
        <v>1107</v>
      </c>
      <c r="G502" s="113">
        <v>151.88999999999999</v>
      </c>
      <c r="H502" s="113">
        <v>186.02</v>
      </c>
      <c r="I502" s="92">
        <f t="shared" si="7"/>
        <v>744.08</v>
      </c>
    </row>
    <row r="503" spans="1:9" ht="33.950000000000003" customHeight="1" x14ac:dyDescent="0.2">
      <c r="A503" s="88" t="s">
        <v>171</v>
      </c>
      <c r="B503" s="95">
        <v>86904</v>
      </c>
      <c r="C503" s="96" t="s">
        <v>68</v>
      </c>
      <c r="D503" s="94" t="s">
        <v>1132</v>
      </c>
      <c r="E503" s="89" t="s">
        <v>1</v>
      </c>
      <c r="F503" s="89" t="s">
        <v>410</v>
      </c>
      <c r="G503" s="113">
        <v>150.79</v>
      </c>
      <c r="H503" s="113">
        <v>184.67</v>
      </c>
      <c r="I503" s="92">
        <f t="shared" si="7"/>
        <v>184.67</v>
      </c>
    </row>
    <row r="504" spans="1:9" ht="31.5" customHeight="1" x14ac:dyDescent="0.2">
      <c r="A504" s="88" t="s">
        <v>172</v>
      </c>
      <c r="B504" s="96" t="s">
        <v>1133</v>
      </c>
      <c r="C504" s="96" t="s">
        <v>409</v>
      </c>
      <c r="D504" s="94" t="s">
        <v>1134</v>
      </c>
      <c r="E504" s="89" t="s">
        <v>1</v>
      </c>
      <c r="F504" s="89" t="s">
        <v>1107</v>
      </c>
      <c r="G504" s="113">
        <v>559.79999999999995</v>
      </c>
      <c r="H504" s="113">
        <v>685.59</v>
      </c>
      <c r="I504" s="92">
        <f t="shared" si="7"/>
        <v>2742.36</v>
      </c>
    </row>
    <row r="505" spans="1:9" ht="31.5" customHeight="1" x14ac:dyDescent="0.2">
      <c r="A505" s="88" t="s">
        <v>173</v>
      </c>
      <c r="B505" s="96" t="s">
        <v>1135</v>
      </c>
      <c r="C505" s="96" t="s">
        <v>409</v>
      </c>
      <c r="D505" s="94" t="s">
        <v>1136</v>
      </c>
      <c r="E505" s="89" t="s">
        <v>1</v>
      </c>
      <c r="F505" s="89" t="s">
        <v>964</v>
      </c>
      <c r="G505" s="113">
        <v>739.41</v>
      </c>
      <c r="H505" s="113">
        <v>905.56</v>
      </c>
      <c r="I505" s="92">
        <f t="shared" si="7"/>
        <v>1811.12</v>
      </c>
    </row>
    <row r="506" spans="1:9" ht="31.5" customHeight="1" x14ac:dyDescent="0.2">
      <c r="A506" s="88" t="s">
        <v>174</v>
      </c>
      <c r="B506" s="95">
        <v>100860</v>
      </c>
      <c r="C506" s="96" t="s">
        <v>68</v>
      </c>
      <c r="D506" s="94" t="s">
        <v>1137</v>
      </c>
      <c r="E506" s="89" t="s">
        <v>1</v>
      </c>
      <c r="F506" s="89" t="s">
        <v>974</v>
      </c>
      <c r="G506" s="113">
        <v>102.54</v>
      </c>
      <c r="H506" s="113">
        <v>125.58</v>
      </c>
      <c r="I506" s="92">
        <f t="shared" si="7"/>
        <v>1506.96</v>
      </c>
    </row>
    <row r="507" spans="1:9" ht="34.700000000000003" customHeight="1" x14ac:dyDescent="0.2">
      <c r="A507" s="88" t="s">
        <v>175</v>
      </c>
      <c r="B507" s="96" t="s">
        <v>1138</v>
      </c>
      <c r="C507" s="96" t="s">
        <v>409</v>
      </c>
      <c r="D507" s="94" t="s">
        <v>1139</v>
      </c>
      <c r="E507" s="89" t="s">
        <v>1</v>
      </c>
      <c r="F507" s="89" t="s">
        <v>964</v>
      </c>
      <c r="G507" s="113">
        <v>35.29</v>
      </c>
      <c r="H507" s="113">
        <v>43.22</v>
      </c>
      <c r="I507" s="92">
        <f t="shared" si="7"/>
        <v>86.44</v>
      </c>
    </row>
    <row r="508" spans="1:9" ht="27.6" customHeight="1" x14ac:dyDescent="0.2">
      <c r="A508" s="88" t="s">
        <v>176</v>
      </c>
      <c r="B508" s="96" t="s">
        <v>1140</v>
      </c>
      <c r="C508" s="96" t="s">
        <v>409</v>
      </c>
      <c r="D508" s="94" t="s">
        <v>60</v>
      </c>
      <c r="E508" s="89" t="s">
        <v>1</v>
      </c>
      <c r="F508" s="89" t="s">
        <v>993</v>
      </c>
      <c r="G508" s="113">
        <v>93.7</v>
      </c>
      <c r="H508" s="113">
        <v>114.75</v>
      </c>
      <c r="I508" s="92">
        <f t="shared" si="7"/>
        <v>918</v>
      </c>
    </row>
    <row r="509" spans="1:9" ht="27.6" customHeight="1" x14ac:dyDescent="0.2">
      <c r="A509" s="88" t="s">
        <v>177</v>
      </c>
      <c r="B509" s="96" t="s">
        <v>1141</v>
      </c>
      <c r="C509" s="96" t="s">
        <v>409</v>
      </c>
      <c r="D509" s="94" t="s">
        <v>1142</v>
      </c>
      <c r="E509" s="89" t="s">
        <v>1</v>
      </c>
      <c r="F509" s="89" t="s">
        <v>993</v>
      </c>
      <c r="G509" s="113">
        <v>201.15</v>
      </c>
      <c r="H509" s="113">
        <v>246.35</v>
      </c>
      <c r="I509" s="92">
        <f t="shared" si="7"/>
        <v>1970.8</v>
      </c>
    </row>
    <row r="510" spans="1:9" ht="27" customHeight="1" x14ac:dyDescent="0.2">
      <c r="A510" s="88" t="s">
        <v>178</v>
      </c>
      <c r="B510" s="96" t="s">
        <v>1143</v>
      </c>
      <c r="C510" s="96" t="s">
        <v>409</v>
      </c>
      <c r="D510" s="94" t="s">
        <v>1144</v>
      </c>
      <c r="E510" s="89" t="s">
        <v>1</v>
      </c>
      <c r="F510" s="89" t="s">
        <v>964</v>
      </c>
      <c r="G510" s="113">
        <v>215.7</v>
      </c>
      <c r="H510" s="113">
        <v>264.17</v>
      </c>
      <c r="I510" s="92">
        <f t="shared" si="7"/>
        <v>528.34</v>
      </c>
    </row>
    <row r="511" spans="1:9" ht="27.6" customHeight="1" x14ac:dyDescent="0.2">
      <c r="A511" s="88" t="s">
        <v>179</v>
      </c>
      <c r="B511" s="96" t="s">
        <v>1145</v>
      </c>
      <c r="C511" s="96" t="s">
        <v>409</v>
      </c>
      <c r="D511" s="94" t="s">
        <v>1146</v>
      </c>
      <c r="E511" s="89" t="s">
        <v>1</v>
      </c>
      <c r="F511" s="89" t="s">
        <v>1010</v>
      </c>
      <c r="G511" s="113">
        <v>156.41</v>
      </c>
      <c r="H511" s="113">
        <v>191.56</v>
      </c>
      <c r="I511" s="92">
        <f t="shared" si="7"/>
        <v>4022.76</v>
      </c>
    </row>
    <row r="512" spans="1:9" ht="30.95" customHeight="1" x14ac:dyDescent="0.2">
      <c r="A512" s="88" t="s">
        <v>180</v>
      </c>
      <c r="B512" s="96" t="s">
        <v>1147</v>
      </c>
      <c r="C512" s="96" t="s">
        <v>409</v>
      </c>
      <c r="D512" s="94" t="s">
        <v>1148</v>
      </c>
      <c r="E512" s="89" t="s">
        <v>1</v>
      </c>
      <c r="F512" s="89" t="s">
        <v>997</v>
      </c>
      <c r="G512" s="113">
        <v>139.54</v>
      </c>
      <c r="H512" s="113">
        <v>170.89</v>
      </c>
      <c r="I512" s="92">
        <f t="shared" si="7"/>
        <v>512.66999999999996</v>
      </c>
    </row>
    <row r="513" spans="1:12" ht="30.95" customHeight="1" x14ac:dyDescent="0.2">
      <c r="A513" s="88" t="s">
        <v>181</v>
      </c>
      <c r="B513" s="96" t="s">
        <v>1149</v>
      </c>
      <c r="C513" s="96" t="s">
        <v>409</v>
      </c>
      <c r="D513" s="94" t="s">
        <v>1150</v>
      </c>
      <c r="E513" s="89" t="s">
        <v>1</v>
      </c>
      <c r="F513" s="89" t="s">
        <v>424</v>
      </c>
      <c r="G513" s="113">
        <v>156.41</v>
      </c>
      <c r="H513" s="113">
        <v>191.56</v>
      </c>
      <c r="I513" s="92">
        <f t="shared" si="7"/>
        <v>5363.68</v>
      </c>
    </row>
    <row r="514" spans="1:12" ht="34.5" customHeight="1" x14ac:dyDescent="0.2">
      <c r="A514" s="88" t="s">
        <v>182</v>
      </c>
      <c r="B514" s="96" t="s">
        <v>1151</v>
      </c>
      <c r="C514" s="96" t="s">
        <v>409</v>
      </c>
      <c r="D514" s="97" t="s">
        <v>1152</v>
      </c>
      <c r="E514" s="89" t="s">
        <v>1</v>
      </c>
      <c r="F514" s="89" t="s">
        <v>657</v>
      </c>
      <c r="G514" s="113">
        <v>374.24</v>
      </c>
      <c r="H514" s="113">
        <v>458.33</v>
      </c>
      <c r="I514" s="92">
        <f t="shared" si="7"/>
        <v>2749.98</v>
      </c>
    </row>
    <row r="515" spans="1:12" ht="36.75" customHeight="1" x14ac:dyDescent="0.2">
      <c r="A515" s="88" t="s">
        <v>183</v>
      </c>
      <c r="B515" s="95">
        <v>95547</v>
      </c>
      <c r="C515" s="96" t="s">
        <v>68</v>
      </c>
      <c r="D515" s="94" t="s">
        <v>3721</v>
      </c>
      <c r="E515" s="89" t="s">
        <v>1</v>
      </c>
      <c r="F515" s="89" t="s">
        <v>1036</v>
      </c>
      <c r="G515" s="113">
        <v>98.84</v>
      </c>
      <c r="H515" s="113">
        <v>121.05</v>
      </c>
      <c r="I515" s="92">
        <f t="shared" si="7"/>
        <v>3147.2999999999997</v>
      </c>
    </row>
    <row r="516" spans="1:12" ht="27.75" customHeight="1" x14ac:dyDescent="0.2">
      <c r="A516" s="88" t="s">
        <v>184</v>
      </c>
      <c r="B516" s="96" t="s">
        <v>1153</v>
      </c>
      <c r="C516" s="96" t="s">
        <v>409</v>
      </c>
      <c r="D516" s="94" t="s">
        <v>61</v>
      </c>
      <c r="E516" s="89" t="s">
        <v>1</v>
      </c>
      <c r="F516" s="89" t="s">
        <v>974</v>
      </c>
      <c r="G516" s="113">
        <v>116.04</v>
      </c>
      <c r="H516" s="113">
        <v>142.11000000000001</v>
      </c>
      <c r="I516" s="92">
        <f t="shared" si="7"/>
        <v>1705.3200000000002</v>
      </c>
    </row>
    <row r="517" spans="1:12" ht="32.25" customHeight="1" x14ac:dyDescent="0.2">
      <c r="A517" s="88" t="s">
        <v>185</v>
      </c>
      <c r="B517" s="96" t="s">
        <v>1154</v>
      </c>
      <c r="C517" s="96" t="s">
        <v>409</v>
      </c>
      <c r="D517" s="94" t="s">
        <v>62</v>
      </c>
      <c r="E517" s="89" t="s">
        <v>1</v>
      </c>
      <c r="F517" s="89" t="s">
        <v>970</v>
      </c>
      <c r="G517" s="113">
        <v>39.32</v>
      </c>
      <c r="H517" s="113">
        <v>48.16</v>
      </c>
      <c r="I517" s="92">
        <f t="shared" si="7"/>
        <v>674.24</v>
      </c>
    </row>
    <row r="518" spans="1:12" ht="31.5" customHeight="1" x14ac:dyDescent="0.2">
      <c r="A518" s="88" t="s">
        <v>186</v>
      </c>
      <c r="B518" s="95">
        <v>86877</v>
      </c>
      <c r="C518" s="96" t="s">
        <v>68</v>
      </c>
      <c r="D518" s="94" t="s">
        <v>3722</v>
      </c>
      <c r="E518" s="89" t="s">
        <v>1</v>
      </c>
      <c r="F518" s="89" t="s">
        <v>964</v>
      </c>
      <c r="G518" s="113">
        <v>60</v>
      </c>
      <c r="H518" s="113">
        <v>73.48</v>
      </c>
      <c r="I518" s="92">
        <f t="shared" si="7"/>
        <v>146.96</v>
      </c>
    </row>
    <row r="519" spans="1:12" ht="32.450000000000003" customHeight="1" x14ac:dyDescent="0.2">
      <c r="A519" s="88" t="s">
        <v>187</v>
      </c>
      <c r="B519" s="95">
        <v>86878</v>
      </c>
      <c r="C519" s="96" t="s">
        <v>68</v>
      </c>
      <c r="D519" s="94" t="s">
        <v>3723</v>
      </c>
      <c r="E519" s="89" t="s">
        <v>1</v>
      </c>
      <c r="F519" s="89" t="s">
        <v>976</v>
      </c>
      <c r="G519" s="113">
        <v>64.709999999999994</v>
      </c>
      <c r="H519" s="113">
        <v>79.25</v>
      </c>
      <c r="I519" s="92">
        <f t="shared" si="7"/>
        <v>396.25</v>
      </c>
    </row>
    <row r="520" spans="1:12" ht="20.45" customHeight="1" x14ac:dyDescent="0.2">
      <c r="A520" s="88" t="s">
        <v>188</v>
      </c>
      <c r="B520" s="95">
        <v>86883</v>
      </c>
      <c r="C520" s="96" t="s">
        <v>68</v>
      </c>
      <c r="D520" s="94" t="s">
        <v>3724</v>
      </c>
      <c r="E520" s="89" t="s">
        <v>1</v>
      </c>
      <c r="F520" s="89" t="s">
        <v>424</v>
      </c>
      <c r="G520" s="113">
        <v>11.26</v>
      </c>
      <c r="H520" s="113">
        <v>13.79</v>
      </c>
      <c r="I520" s="92">
        <f t="shared" si="7"/>
        <v>386.12</v>
      </c>
    </row>
    <row r="521" spans="1:12" ht="20.25" customHeight="1" x14ac:dyDescent="0.2">
      <c r="A521" s="88" t="s">
        <v>189</v>
      </c>
      <c r="B521" s="95">
        <v>86887</v>
      </c>
      <c r="C521" s="96" t="s">
        <v>68</v>
      </c>
      <c r="D521" s="94" t="s">
        <v>3725</v>
      </c>
      <c r="E521" s="89" t="s">
        <v>1</v>
      </c>
      <c r="F521" s="89" t="s">
        <v>1156</v>
      </c>
      <c r="G521" s="113">
        <v>48.22</v>
      </c>
      <c r="H521" s="113">
        <v>59.06</v>
      </c>
      <c r="I521" s="92">
        <f t="shared" si="7"/>
        <v>3248.3</v>
      </c>
    </row>
    <row r="522" spans="1:12" ht="32.450000000000003" customHeight="1" x14ac:dyDescent="0.2">
      <c r="A522" s="88" t="s">
        <v>190</v>
      </c>
      <c r="B522" s="95">
        <v>100868</v>
      </c>
      <c r="C522" s="96" t="s">
        <v>68</v>
      </c>
      <c r="D522" s="94" t="s">
        <v>3726</v>
      </c>
      <c r="E522" s="89" t="s">
        <v>1</v>
      </c>
      <c r="F522" s="89" t="s">
        <v>974</v>
      </c>
      <c r="G522" s="113">
        <v>367.65</v>
      </c>
      <c r="H522" s="113">
        <v>450.26</v>
      </c>
      <c r="I522" s="92">
        <f t="shared" si="7"/>
        <v>5403.12</v>
      </c>
    </row>
    <row r="523" spans="1:12" ht="34.700000000000003" customHeight="1" x14ac:dyDescent="0.2">
      <c r="A523" s="88" t="s">
        <v>191</v>
      </c>
      <c r="B523" s="95">
        <v>100867</v>
      </c>
      <c r="C523" s="96" t="s">
        <v>68</v>
      </c>
      <c r="D523" s="94" t="s">
        <v>3727</v>
      </c>
      <c r="E523" s="89" t="s">
        <v>1</v>
      </c>
      <c r="F523" s="89" t="s">
        <v>974</v>
      </c>
      <c r="G523" s="113">
        <v>353.63</v>
      </c>
      <c r="H523" s="113">
        <v>433.09</v>
      </c>
      <c r="I523" s="92">
        <f t="shared" si="7"/>
        <v>5197.08</v>
      </c>
    </row>
    <row r="524" spans="1:12" ht="35.25" customHeight="1" x14ac:dyDescent="0.2">
      <c r="A524" s="88" t="s">
        <v>192</v>
      </c>
      <c r="B524" s="96" t="s">
        <v>1157</v>
      </c>
      <c r="C524" s="96" t="s">
        <v>409</v>
      </c>
      <c r="D524" s="94" t="s">
        <v>3728</v>
      </c>
      <c r="E524" s="89" t="s">
        <v>1</v>
      </c>
      <c r="F524" s="89" t="s">
        <v>974</v>
      </c>
      <c r="G524" s="113">
        <v>335.01</v>
      </c>
      <c r="H524" s="113">
        <v>410.29</v>
      </c>
      <c r="I524" s="92">
        <f t="shared" si="7"/>
        <v>4923.4800000000005</v>
      </c>
    </row>
    <row r="525" spans="1:12" ht="36" customHeight="1" x14ac:dyDescent="0.2">
      <c r="A525" s="88" t="s">
        <v>193</v>
      </c>
      <c r="B525" s="95">
        <v>100865</v>
      </c>
      <c r="C525" s="96" t="s">
        <v>68</v>
      </c>
      <c r="D525" s="94" t="s">
        <v>3729</v>
      </c>
      <c r="E525" s="89" t="s">
        <v>1</v>
      </c>
      <c r="F525" s="89" t="s">
        <v>964</v>
      </c>
      <c r="G525" s="113">
        <v>631.91</v>
      </c>
      <c r="H525" s="113">
        <v>773.9</v>
      </c>
      <c r="I525" s="92">
        <f t="shared" si="7"/>
        <v>1547.8</v>
      </c>
    </row>
    <row r="526" spans="1:12" ht="34.700000000000003" customHeight="1" x14ac:dyDescent="0.2">
      <c r="A526" s="88" t="s">
        <v>194</v>
      </c>
      <c r="B526" s="95">
        <v>100875</v>
      </c>
      <c r="C526" s="96" t="s">
        <v>68</v>
      </c>
      <c r="D526" s="94" t="s">
        <v>3730</v>
      </c>
      <c r="E526" s="89" t="s">
        <v>1</v>
      </c>
      <c r="F526" s="89" t="s">
        <v>964</v>
      </c>
      <c r="G526" s="113">
        <v>1166.17</v>
      </c>
      <c r="H526" s="113">
        <v>1428.21</v>
      </c>
      <c r="I526" s="92">
        <f t="shared" si="7"/>
        <v>2856.42</v>
      </c>
    </row>
    <row r="527" spans="1:12" s="10" customFormat="1" ht="14.25" x14ac:dyDescent="0.2">
      <c r="A527" s="101" t="s">
        <v>195</v>
      </c>
      <c r="B527" s="102"/>
      <c r="C527" s="102"/>
      <c r="D527" s="103" t="s">
        <v>1158</v>
      </c>
      <c r="E527" s="102"/>
      <c r="F527" s="102"/>
      <c r="G527" s="112"/>
      <c r="H527" s="112"/>
      <c r="I527" s="115">
        <v>3750.18</v>
      </c>
      <c r="K527" s="217"/>
      <c r="L527" s="213"/>
    </row>
    <row r="528" spans="1:12" ht="31.5" customHeight="1" x14ac:dyDescent="0.2">
      <c r="A528" s="88" t="s">
        <v>196</v>
      </c>
      <c r="B528" s="93">
        <v>92688</v>
      </c>
      <c r="C528" s="89" t="s">
        <v>68</v>
      </c>
      <c r="D528" s="94" t="s">
        <v>3731</v>
      </c>
      <c r="E528" s="89" t="s">
        <v>8</v>
      </c>
      <c r="F528" s="89" t="s">
        <v>1159</v>
      </c>
      <c r="G528" s="113">
        <v>37.92</v>
      </c>
      <c r="H528" s="113">
        <v>46.44</v>
      </c>
      <c r="I528" s="92">
        <f t="shared" si="7"/>
        <v>1634.6880000000001</v>
      </c>
    </row>
    <row r="529" spans="1:12" ht="31.5" customHeight="1" x14ac:dyDescent="0.2">
      <c r="A529" s="88" t="s">
        <v>197</v>
      </c>
      <c r="B529" s="93">
        <v>97549</v>
      </c>
      <c r="C529" s="89" t="s">
        <v>68</v>
      </c>
      <c r="D529" s="94" t="s">
        <v>3732</v>
      </c>
      <c r="E529" s="89" t="s">
        <v>1</v>
      </c>
      <c r="F529" s="89" t="s">
        <v>657</v>
      </c>
      <c r="G529" s="113">
        <v>45.95</v>
      </c>
      <c r="H529" s="113">
        <v>56.27</v>
      </c>
      <c r="I529" s="92">
        <f t="shared" si="7"/>
        <v>337.62</v>
      </c>
    </row>
    <row r="530" spans="1:12" ht="31.5" customHeight="1" x14ac:dyDescent="0.2">
      <c r="A530" s="88" t="s">
        <v>198</v>
      </c>
      <c r="B530" s="93">
        <v>92705</v>
      </c>
      <c r="C530" s="89" t="s">
        <v>68</v>
      </c>
      <c r="D530" s="94" t="s">
        <v>3733</v>
      </c>
      <c r="E530" s="89" t="s">
        <v>1</v>
      </c>
      <c r="F530" s="89" t="s">
        <v>1107</v>
      </c>
      <c r="G530" s="113">
        <v>39.5</v>
      </c>
      <c r="H530" s="113">
        <v>48.38</v>
      </c>
      <c r="I530" s="92">
        <f t="shared" si="7"/>
        <v>193.52</v>
      </c>
    </row>
    <row r="531" spans="1:12" s="118" customFormat="1" ht="37.5" customHeight="1" x14ac:dyDescent="0.2">
      <c r="A531" s="119" t="s">
        <v>199</v>
      </c>
      <c r="B531" s="126">
        <v>93074</v>
      </c>
      <c r="C531" s="123" t="s">
        <v>68</v>
      </c>
      <c r="D531" s="122" t="s">
        <v>3734</v>
      </c>
      <c r="E531" s="123" t="s">
        <v>1</v>
      </c>
      <c r="F531" s="123" t="s">
        <v>964</v>
      </c>
      <c r="G531" s="124">
        <v>12.12</v>
      </c>
      <c r="H531" s="124">
        <v>14.84</v>
      </c>
      <c r="I531" s="125">
        <f t="shared" si="7"/>
        <v>29.68</v>
      </c>
      <c r="K531" s="221"/>
      <c r="L531" s="214"/>
    </row>
    <row r="532" spans="1:12" ht="43.35" customHeight="1" x14ac:dyDescent="0.2">
      <c r="A532" s="88" t="s">
        <v>200</v>
      </c>
      <c r="B532" s="96" t="s">
        <v>1162</v>
      </c>
      <c r="C532" s="96" t="s">
        <v>409</v>
      </c>
      <c r="D532" s="94" t="s">
        <v>1163</v>
      </c>
      <c r="E532" s="89" t="s">
        <v>1</v>
      </c>
      <c r="F532" s="89" t="s">
        <v>410</v>
      </c>
      <c r="G532" s="113">
        <v>638.39</v>
      </c>
      <c r="H532" s="113">
        <v>781.84</v>
      </c>
      <c r="I532" s="92">
        <f t="shared" si="7"/>
        <v>781.84</v>
      </c>
    </row>
    <row r="533" spans="1:12" ht="42.75" customHeight="1" x14ac:dyDescent="0.2">
      <c r="A533" s="88" t="s">
        <v>201</v>
      </c>
      <c r="B533" s="95">
        <v>103029</v>
      </c>
      <c r="C533" s="96" t="s">
        <v>68</v>
      </c>
      <c r="D533" s="94" t="s">
        <v>3735</v>
      </c>
      <c r="E533" s="89" t="s">
        <v>1</v>
      </c>
      <c r="F533" s="89" t="s">
        <v>964</v>
      </c>
      <c r="G533" s="113">
        <v>47.53</v>
      </c>
      <c r="H533" s="113">
        <v>58.21</v>
      </c>
      <c r="I533" s="92">
        <f t="shared" si="7"/>
        <v>116.42</v>
      </c>
    </row>
    <row r="534" spans="1:12" ht="42.75" customHeight="1" x14ac:dyDescent="0.2">
      <c r="A534" s="88" t="s">
        <v>202</v>
      </c>
      <c r="B534" s="95">
        <v>95249</v>
      </c>
      <c r="C534" s="96" t="s">
        <v>68</v>
      </c>
      <c r="D534" s="94" t="s">
        <v>3736</v>
      </c>
      <c r="E534" s="89" t="s">
        <v>1</v>
      </c>
      <c r="F534" s="89" t="s">
        <v>1107</v>
      </c>
      <c r="G534" s="113">
        <v>65.05</v>
      </c>
      <c r="H534" s="113">
        <v>79.67</v>
      </c>
      <c r="I534" s="92">
        <f t="shared" si="7"/>
        <v>318.68</v>
      </c>
    </row>
    <row r="535" spans="1:12" ht="46.5" customHeight="1" x14ac:dyDescent="0.2">
      <c r="A535" s="88" t="s">
        <v>203</v>
      </c>
      <c r="B535" s="96" t="s">
        <v>1166</v>
      </c>
      <c r="C535" s="96" t="s">
        <v>409</v>
      </c>
      <c r="D535" s="94" t="s">
        <v>117</v>
      </c>
      <c r="E535" s="89" t="s">
        <v>1</v>
      </c>
      <c r="F535" s="89" t="s">
        <v>964</v>
      </c>
      <c r="G535" s="113">
        <v>14.63</v>
      </c>
      <c r="H535" s="113">
        <v>17.920000000000002</v>
      </c>
      <c r="I535" s="92">
        <f t="shared" si="7"/>
        <v>35.840000000000003</v>
      </c>
    </row>
    <row r="536" spans="1:12" ht="36.200000000000003" customHeight="1" x14ac:dyDescent="0.2">
      <c r="A536" s="88" t="s">
        <v>204</v>
      </c>
      <c r="B536" s="96" t="s">
        <v>1167</v>
      </c>
      <c r="C536" s="96" t="s">
        <v>409</v>
      </c>
      <c r="D536" s="94" t="s">
        <v>1168</v>
      </c>
      <c r="E536" s="89" t="s">
        <v>3</v>
      </c>
      <c r="F536" s="89" t="s">
        <v>1169</v>
      </c>
      <c r="G536" s="113">
        <v>513.54999999999995</v>
      </c>
      <c r="H536" s="113">
        <v>628.94000000000005</v>
      </c>
      <c r="I536" s="92">
        <f t="shared" si="7"/>
        <v>301.89120000000003</v>
      </c>
    </row>
    <row r="537" spans="1:12" s="10" customFormat="1" ht="14.25" x14ac:dyDescent="0.2">
      <c r="A537" s="101" t="s">
        <v>205</v>
      </c>
      <c r="B537" s="102"/>
      <c r="C537" s="102"/>
      <c r="D537" s="103" t="s">
        <v>1170</v>
      </c>
      <c r="E537" s="102"/>
      <c r="F537" s="102"/>
      <c r="G537" s="112"/>
      <c r="H537" s="112"/>
      <c r="I537" s="216">
        <v>164479.04000000001</v>
      </c>
      <c r="K537" s="217"/>
      <c r="L537" s="213"/>
    </row>
    <row r="538" spans="1:12" s="10" customFormat="1" ht="14.25" x14ac:dyDescent="0.2">
      <c r="A538" s="101"/>
      <c r="B538" s="102"/>
      <c r="C538" s="102"/>
      <c r="D538" s="103"/>
      <c r="E538" s="102"/>
      <c r="F538" s="102"/>
      <c r="G538" s="112"/>
      <c r="H538" s="112"/>
      <c r="I538" s="216"/>
      <c r="K538" s="217"/>
      <c r="L538" s="213"/>
    </row>
    <row r="539" spans="1:12" ht="30.75" customHeight="1" x14ac:dyDescent="0.2">
      <c r="A539" s="88" t="s">
        <v>206</v>
      </c>
      <c r="B539" s="93">
        <v>101909</v>
      </c>
      <c r="C539" s="89" t="s">
        <v>68</v>
      </c>
      <c r="D539" s="94" t="s">
        <v>3737</v>
      </c>
      <c r="E539" s="89" t="s">
        <v>1</v>
      </c>
      <c r="F539" s="89" t="s">
        <v>898</v>
      </c>
      <c r="G539" s="113">
        <v>320.18</v>
      </c>
      <c r="H539" s="113">
        <v>392.12</v>
      </c>
      <c r="I539" s="92">
        <f t="shared" si="7"/>
        <v>10587.24</v>
      </c>
    </row>
    <row r="540" spans="1:12" ht="30.75" customHeight="1" x14ac:dyDescent="0.2">
      <c r="A540" s="88" t="s">
        <v>207</v>
      </c>
      <c r="B540" s="95">
        <v>101907</v>
      </c>
      <c r="C540" s="96" t="s">
        <v>68</v>
      </c>
      <c r="D540" s="94" t="s">
        <v>3738</v>
      </c>
      <c r="E540" s="89" t="s">
        <v>1</v>
      </c>
      <c r="F540" s="89" t="s">
        <v>964</v>
      </c>
      <c r="G540" s="113">
        <v>920.18</v>
      </c>
      <c r="H540" s="113">
        <v>1126.94</v>
      </c>
      <c r="I540" s="92">
        <f t="shared" si="7"/>
        <v>2253.88</v>
      </c>
    </row>
    <row r="541" spans="1:12" ht="41.25" customHeight="1" x14ac:dyDescent="0.2">
      <c r="A541" s="88" t="s">
        <v>208</v>
      </c>
      <c r="B541" s="95">
        <v>94473</v>
      </c>
      <c r="C541" s="96" t="s">
        <v>68</v>
      </c>
      <c r="D541" s="94" t="s">
        <v>3739</v>
      </c>
      <c r="E541" s="89" t="s">
        <v>1</v>
      </c>
      <c r="F541" s="89" t="s">
        <v>1156</v>
      </c>
      <c r="G541" s="113">
        <v>124.3</v>
      </c>
      <c r="H541" s="113">
        <v>152.22999999999999</v>
      </c>
      <c r="I541" s="92">
        <f t="shared" si="7"/>
        <v>8372.65</v>
      </c>
    </row>
    <row r="542" spans="1:12" s="118" customFormat="1" ht="41.25" customHeight="1" x14ac:dyDescent="0.2">
      <c r="A542" s="119" t="s">
        <v>209</v>
      </c>
      <c r="B542" s="126">
        <v>97488</v>
      </c>
      <c r="C542" s="123" t="s">
        <v>68</v>
      </c>
      <c r="D542" s="122" t="s">
        <v>3740</v>
      </c>
      <c r="E542" s="123" t="s">
        <v>1</v>
      </c>
      <c r="F542" s="123" t="s">
        <v>410</v>
      </c>
      <c r="G542" s="124">
        <v>297.39</v>
      </c>
      <c r="H542" s="124">
        <v>364.21</v>
      </c>
      <c r="I542" s="125">
        <f t="shared" si="7"/>
        <v>364.21</v>
      </c>
      <c r="K542" s="221"/>
      <c r="L542" s="214"/>
    </row>
    <row r="543" spans="1:12" ht="40.700000000000003" customHeight="1" x14ac:dyDescent="0.2">
      <c r="A543" s="88" t="s">
        <v>210</v>
      </c>
      <c r="B543" s="93">
        <v>92377</v>
      </c>
      <c r="C543" s="89" t="s">
        <v>68</v>
      </c>
      <c r="D543" s="94" t="s">
        <v>3741</v>
      </c>
      <c r="E543" s="89" t="s">
        <v>1</v>
      </c>
      <c r="F543" s="89" t="s">
        <v>1173</v>
      </c>
      <c r="G543" s="113">
        <v>90.65</v>
      </c>
      <c r="H543" s="113">
        <v>111.02</v>
      </c>
      <c r="I543" s="92">
        <f t="shared" si="7"/>
        <v>1221.22</v>
      </c>
    </row>
    <row r="544" spans="1:12" ht="39" customHeight="1" x14ac:dyDescent="0.2">
      <c r="A544" s="88" t="s">
        <v>211</v>
      </c>
      <c r="B544" s="93">
        <v>92367</v>
      </c>
      <c r="C544" s="89" t="s">
        <v>68</v>
      </c>
      <c r="D544" s="94" t="s">
        <v>3742</v>
      </c>
      <c r="E544" s="89" t="s">
        <v>8</v>
      </c>
      <c r="F544" s="89" t="s">
        <v>1174</v>
      </c>
      <c r="G544" s="113">
        <v>110.29</v>
      </c>
      <c r="H544" s="113">
        <v>135.07</v>
      </c>
      <c r="I544" s="92">
        <f t="shared" ref="I544:I607" si="8">H544*F544</f>
        <v>48854.818999999996</v>
      </c>
    </row>
    <row r="545" spans="1:9" ht="40.35" customHeight="1" x14ac:dyDescent="0.2">
      <c r="A545" s="88" t="s">
        <v>212</v>
      </c>
      <c r="B545" s="93">
        <v>92642</v>
      </c>
      <c r="C545" s="89" t="s">
        <v>68</v>
      </c>
      <c r="D545" s="94" t="s">
        <v>3743</v>
      </c>
      <c r="E545" s="89" t="s">
        <v>1</v>
      </c>
      <c r="F545" s="89" t="s">
        <v>1077</v>
      </c>
      <c r="G545" s="113">
        <v>201.55</v>
      </c>
      <c r="H545" s="113">
        <v>246.84</v>
      </c>
      <c r="I545" s="92">
        <f t="shared" si="8"/>
        <v>4196.28</v>
      </c>
    </row>
    <row r="546" spans="1:9" ht="42.75" customHeight="1" x14ac:dyDescent="0.2">
      <c r="A546" s="88" t="s">
        <v>213</v>
      </c>
      <c r="B546" s="93">
        <v>92896</v>
      </c>
      <c r="C546" s="89" t="s">
        <v>68</v>
      </c>
      <c r="D546" s="94" t="s">
        <v>3744</v>
      </c>
      <c r="E546" s="89" t="s">
        <v>1</v>
      </c>
      <c r="F546" s="89" t="s">
        <v>657</v>
      </c>
      <c r="G546" s="113">
        <v>218.71</v>
      </c>
      <c r="H546" s="113">
        <v>267.85000000000002</v>
      </c>
      <c r="I546" s="92">
        <f t="shared" si="8"/>
        <v>1607.1000000000001</v>
      </c>
    </row>
    <row r="547" spans="1:9" ht="42.75" customHeight="1" x14ac:dyDescent="0.2">
      <c r="A547" s="88" t="s">
        <v>214</v>
      </c>
      <c r="B547" s="96" t="s">
        <v>1175</v>
      </c>
      <c r="C547" s="96" t="s">
        <v>409</v>
      </c>
      <c r="D547" s="94" t="s">
        <v>3745</v>
      </c>
      <c r="E547" s="89" t="s">
        <v>1</v>
      </c>
      <c r="F547" s="89" t="s">
        <v>410</v>
      </c>
      <c r="G547" s="113">
        <v>203.38</v>
      </c>
      <c r="H547" s="113">
        <v>249.08</v>
      </c>
      <c r="I547" s="92">
        <f t="shared" si="8"/>
        <v>249.08</v>
      </c>
    </row>
    <row r="548" spans="1:9" ht="42.75" customHeight="1" x14ac:dyDescent="0.2">
      <c r="A548" s="88" t="s">
        <v>215</v>
      </c>
      <c r="B548" s="95">
        <v>94499</v>
      </c>
      <c r="C548" s="96" t="s">
        <v>68</v>
      </c>
      <c r="D548" s="94" t="s">
        <v>3654</v>
      </c>
      <c r="E548" s="89" t="s">
        <v>1</v>
      </c>
      <c r="F548" s="89" t="s">
        <v>976</v>
      </c>
      <c r="G548" s="113">
        <v>308.10000000000002</v>
      </c>
      <c r="H548" s="113">
        <v>377.33</v>
      </c>
      <c r="I548" s="92">
        <f t="shared" si="8"/>
        <v>1886.6499999999999</v>
      </c>
    </row>
    <row r="549" spans="1:9" ht="42.75" customHeight="1" x14ac:dyDescent="0.2">
      <c r="A549" s="88" t="s">
        <v>216</v>
      </c>
      <c r="B549" s="93">
        <v>99624</v>
      </c>
      <c r="C549" s="89" t="s">
        <v>68</v>
      </c>
      <c r="D549" s="94" t="s">
        <v>3746</v>
      </c>
      <c r="E549" s="89" t="s">
        <v>1</v>
      </c>
      <c r="F549" s="89" t="s">
        <v>997</v>
      </c>
      <c r="G549" s="113">
        <v>551.77</v>
      </c>
      <c r="H549" s="113">
        <v>675.75</v>
      </c>
      <c r="I549" s="92">
        <f t="shared" si="8"/>
        <v>2027.25</v>
      </c>
    </row>
    <row r="550" spans="1:9" ht="39" customHeight="1" x14ac:dyDescent="0.2">
      <c r="A550" s="88" t="s">
        <v>217</v>
      </c>
      <c r="B550" s="96" t="s">
        <v>1177</v>
      </c>
      <c r="C550" s="96" t="s">
        <v>409</v>
      </c>
      <c r="D550" s="94" t="s">
        <v>1178</v>
      </c>
      <c r="E550" s="89" t="s">
        <v>1</v>
      </c>
      <c r="F550" s="89" t="s">
        <v>964</v>
      </c>
      <c r="G550" s="113">
        <v>4229.9399999999996</v>
      </c>
      <c r="H550" s="113">
        <v>5180.41</v>
      </c>
      <c r="I550" s="92">
        <f t="shared" si="8"/>
        <v>10360.82</v>
      </c>
    </row>
    <row r="551" spans="1:9" ht="24.75" customHeight="1" x14ac:dyDescent="0.2">
      <c r="A551" s="88" t="s">
        <v>218</v>
      </c>
      <c r="B551" s="96" t="s">
        <v>1179</v>
      </c>
      <c r="C551" s="96" t="s">
        <v>409</v>
      </c>
      <c r="D551" s="94" t="s">
        <v>1180</v>
      </c>
      <c r="E551" s="89" t="s">
        <v>8</v>
      </c>
      <c r="F551" s="89" t="s">
        <v>1181</v>
      </c>
      <c r="G551" s="113">
        <v>26.91</v>
      </c>
      <c r="H551" s="113">
        <v>32.96</v>
      </c>
      <c r="I551" s="92">
        <f t="shared" si="8"/>
        <v>20435.2</v>
      </c>
    </row>
    <row r="552" spans="1:9" ht="39" customHeight="1" x14ac:dyDescent="0.2">
      <c r="A552" s="88" t="s">
        <v>219</v>
      </c>
      <c r="B552" s="95">
        <v>91924</v>
      </c>
      <c r="C552" s="96" t="s">
        <v>68</v>
      </c>
      <c r="D552" s="94" t="s">
        <v>3747</v>
      </c>
      <c r="E552" s="89" t="s">
        <v>8</v>
      </c>
      <c r="F552" s="89" t="s">
        <v>1182</v>
      </c>
      <c r="G552" s="113">
        <v>3.07</v>
      </c>
      <c r="H552" s="113">
        <v>3.76</v>
      </c>
      <c r="I552" s="92">
        <f t="shared" si="8"/>
        <v>1165.5999999999999</v>
      </c>
    </row>
    <row r="553" spans="1:9" ht="37.5" customHeight="1" x14ac:dyDescent="0.2">
      <c r="A553" s="88" t="s">
        <v>220</v>
      </c>
      <c r="B553" s="95">
        <v>91940</v>
      </c>
      <c r="C553" s="96" t="s">
        <v>68</v>
      </c>
      <c r="D553" s="94" t="s">
        <v>3748</v>
      </c>
      <c r="E553" s="89" t="s">
        <v>1</v>
      </c>
      <c r="F553" s="89" t="s">
        <v>974</v>
      </c>
      <c r="G553" s="113">
        <v>14.29</v>
      </c>
      <c r="H553" s="113">
        <v>17.5</v>
      </c>
      <c r="I553" s="92">
        <f t="shared" si="8"/>
        <v>210</v>
      </c>
    </row>
    <row r="554" spans="1:9" ht="37.5" customHeight="1" x14ac:dyDescent="0.2">
      <c r="A554" s="88" t="s">
        <v>221</v>
      </c>
      <c r="B554" s="95">
        <v>91943</v>
      </c>
      <c r="C554" s="96" t="s">
        <v>68</v>
      </c>
      <c r="D554" s="94" t="s">
        <v>3749</v>
      </c>
      <c r="E554" s="89" t="s">
        <v>1</v>
      </c>
      <c r="F554" s="89" t="s">
        <v>660</v>
      </c>
      <c r="G554" s="113">
        <v>16.05</v>
      </c>
      <c r="H554" s="113">
        <v>19.66</v>
      </c>
      <c r="I554" s="92">
        <f t="shared" si="8"/>
        <v>255.58</v>
      </c>
    </row>
    <row r="555" spans="1:9" ht="41.45" customHeight="1" x14ac:dyDescent="0.2">
      <c r="A555" s="88" t="s">
        <v>222</v>
      </c>
      <c r="B555" s="95">
        <v>101917</v>
      </c>
      <c r="C555" s="96" t="s">
        <v>68</v>
      </c>
      <c r="D555" s="94" t="s">
        <v>3750</v>
      </c>
      <c r="E555" s="89" t="s">
        <v>1</v>
      </c>
      <c r="F555" s="89" t="s">
        <v>964</v>
      </c>
      <c r="G555" s="113">
        <v>157.19</v>
      </c>
      <c r="H555" s="113">
        <v>192.51</v>
      </c>
      <c r="I555" s="92">
        <f t="shared" si="8"/>
        <v>385.02</v>
      </c>
    </row>
    <row r="556" spans="1:9" ht="39.75" customHeight="1" x14ac:dyDescent="0.2">
      <c r="A556" s="88" t="s">
        <v>223</v>
      </c>
      <c r="B556" s="95">
        <v>91926</v>
      </c>
      <c r="C556" s="96" t="s">
        <v>68</v>
      </c>
      <c r="D556" s="94" t="s">
        <v>3751</v>
      </c>
      <c r="E556" s="89" t="s">
        <v>8</v>
      </c>
      <c r="F556" s="89" t="s">
        <v>1182</v>
      </c>
      <c r="G556" s="113">
        <v>4.5199999999999996</v>
      </c>
      <c r="H556" s="113">
        <v>5.54</v>
      </c>
      <c r="I556" s="92">
        <f t="shared" si="8"/>
        <v>1717.4</v>
      </c>
    </row>
    <row r="557" spans="1:9" ht="34.700000000000003" customHeight="1" x14ac:dyDescent="0.2">
      <c r="A557" s="88" t="s">
        <v>224</v>
      </c>
      <c r="B557" s="96" t="s">
        <v>1186</v>
      </c>
      <c r="C557" s="96" t="s">
        <v>409</v>
      </c>
      <c r="D557" s="94" t="s">
        <v>1187</v>
      </c>
      <c r="E557" s="89" t="s">
        <v>1</v>
      </c>
      <c r="F557" s="89" t="s">
        <v>410</v>
      </c>
      <c r="G557" s="113">
        <v>3973.03</v>
      </c>
      <c r="H557" s="113">
        <v>4865.7700000000004</v>
      </c>
      <c r="I557" s="92">
        <f t="shared" si="8"/>
        <v>4865.7700000000004</v>
      </c>
    </row>
    <row r="558" spans="1:9" ht="49.5" customHeight="1" x14ac:dyDescent="0.2">
      <c r="A558" s="88" t="s">
        <v>225</v>
      </c>
      <c r="B558" s="93">
        <v>96765</v>
      </c>
      <c r="C558" s="89" t="s">
        <v>68</v>
      </c>
      <c r="D558" s="94" t="s">
        <v>3752</v>
      </c>
      <c r="E558" s="89" t="s">
        <v>1</v>
      </c>
      <c r="F558" s="89" t="s">
        <v>660</v>
      </c>
      <c r="G558" s="113">
        <v>1648.11</v>
      </c>
      <c r="H558" s="113">
        <v>2018.44</v>
      </c>
      <c r="I558" s="92">
        <f t="shared" si="8"/>
        <v>26239.72</v>
      </c>
    </row>
    <row r="559" spans="1:9" ht="31.5" customHeight="1" x14ac:dyDescent="0.2">
      <c r="A559" s="88" t="s">
        <v>226</v>
      </c>
      <c r="B559" s="95">
        <v>101798</v>
      </c>
      <c r="C559" s="96" t="s">
        <v>68</v>
      </c>
      <c r="D559" s="94" t="s">
        <v>3753</v>
      </c>
      <c r="E559" s="89" t="s">
        <v>1</v>
      </c>
      <c r="F559" s="89" t="s">
        <v>410</v>
      </c>
      <c r="G559" s="113">
        <v>248.7</v>
      </c>
      <c r="H559" s="113">
        <v>304.58</v>
      </c>
      <c r="I559" s="92">
        <f t="shared" si="8"/>
        <v>304.58</v>
      </c>
    </row>
    <row r="560" spans="1:9" ht="34.700000000000003" customHeight="1" x14ac:dyDescent="0.2">
      <c r="A560" s="88" t="s">
        <v>227</v>
      </c>
      <c r="B560" s="95">
        <v>94499</v>
      </c>
      <c r="C560" s="96" t="s">
        <v>68</v>
      </c>
      <c r="D560" s="94" t="s">
        <v>1007</v>
      </c>
      <c r="E560" s="89" t="s">
        <v>1</v>
      </c>
      <c r="F560" s="89" t="s">
        <v>410</v>
      </c>
      <c r="G560" s="113">
        <v>308.10000000000002</v>
      </c>
      <c r="H560" s="113">
        <v>377.33</v>
      </c>
      <c r="I560" s="92">
        <f t="shared" si="8"/>
        <v>377.33</v>
      </c>
    </row>
    <row r="561" spans="1:12" ht="28.5" x14ac:dyDescent="0.2">
      <c r="A561" s="88" t="s">
        <v>228</v>
      </c>
      <c r="B561" s="95">
        <v>101916</v>
      </c>
      <c r="C561" s="96" t="s">
        <v>68</v>
      </c>
      <c r="D561" s="94" t="s">
        <v>3754</v>
      </c>
      <c r="E561" s="89" t="s">
        <v>1</v>
      </c>
      <c r="F561" s="89" t="s">
        <v>410</v>
      </c>
      <c r="G561" s="113">
        <v>3347.52</v>
      </c>
      <c r="H561" s="113">
        <v>4099.71</v>
      </c>
      <c r="I561" s="92">
        <f t="shared" si="8"/>
        <v>4099.71</v>
      </c>
    </row>
    <row r="562" spans="1:12" ht="38.25" customHeight="1" x14ac:dyDescent="0.2">
      <c r="A562" s="88" t="s">
        <v>229</v>
      </c>
      <c r="B562" s="95">
        <v>97599</v>
      </c>
      <c r="C562" s="96" t="s">
        <v>68</v>
      </c>
      <c r="D562" s="94" t="s">
        <v>3755</v>
      </c>
      <c r="E562" s="89" t="s">
        <v>1</v>
      </c>
      <c r="F562" s="89" t="s">
        <v>1191</v>
      </c>
      <c r="G562" s="113">
        <v>17.170000000000002</v>
      </c>
      <c r="H562" s="113">
        <v>21.03</v>
      </c>
      <c r="I562" s="92">
        <f t="shared" si="8"/>
        <v>1913.73</v>
      </c>
    </row>
    <row r="563" spans="1:12" ht="30" customHeight="1" x14ac:dyDescent="0.2">
      <c r="A563" s="88" t="s">
        <v>230</v>
      </c>
      <c r="B563" s="95">
        <v>102520</v>
      </c>
      <c r="C563" s="96" t="s">
        <v>68</v>
      </c>
      <c r="D563" s="94" t="s">
        <v>3756</v>
      </c>
      <c r="E563" s="89" t="s">
        <v>3</v>
      </c>
      <c r="F563" s="89" t="s">
        <v>1193</v>
      </c>
      <c r="G563" s="113">
        <v>71.39</v>
      </c>
      <c r="H563" s="113">
        <v>87.43</v>
      </c>
      <c r="I563" s="92">
        <f t="shared" si="8"/>
        <v>3147.4800000000005</v>
      </c>
    </row>
    <row r="564" spans="1:12" ht="26.25" customHeight="1" x14ac:dyDescent="0.2">
      <c r="A564" s="88" t="s">
        <v>231</v>
      </c>
      <c r="B564" s="96" t="s">
        <v>1194</v>
      </c>
      <c r="C564" s="96" t="s">
        <v>409</v>
      </c>
      <c r="D564" s="94" t="s">
        <v>1195</v>
      </c>
      <c r="E564" s="89" t="s">
        <v>1</v>
      </c>
      <c r="F564" s="89" t="s">
        <v>1196</v>
      </c>
      <c r="G564" s="113">
        <v>44.31</v>
      </c>
      <c r="H564" s="113">
        <v>54.27</v>
      </c>
      <c r="I564" s="92">
        <f t="shared" si="8"/>
        <v>7380.72</v>
      </c>
    </row>
    <row r="565" spans="1:12" s="10" customFormat="1" ht="15.75" customHeight="1" x14ac:dyDescent="0.2">
      <c r="A565" s="105" t="s">
        <v>232</v>
      </c>
      <c r="B565" s="102"/>
      <c r="C565" s="102"/>
      <c r="D565" s="103" t="s">
        <v>1197</v>
      </c>
      <c r="E565" s="102"/>
      <c r="F565" s="102"/>
      <c r="G565" s="112"/>
      <c r="H565" s="112"/>
      <c r="I565" s="115">
        <v>590836.75</v>
      </c>
      <c r="K565" s="217"/>
      <c r="L565" s="213"/>
    </row>
    <row r="566" spans="1:12" ht="30" customHeight="1" x14ac:dyDescent="0.2">
      <c r="A566" s="88" t="s">
        <v>233</v>
      </c>
      <c r="B566" s="93">
        <v>101883</v>
      </c>
      <c r="C566" s="89" t="s">
        <v>68</v>
      </c>
      <c r="D566" s="94" t="s">
        <v>3757</v>
      </c>
      <c r="E566" s="89" t="s">
        <v>1</v>
      </c>
      <c r="F566" s="89" t="s">
        <v>964</v>
      </c>
      <c r="G566" s="113">
        <v>517.47</v>
      </c>
      <c r="H566" s="113">
        <v>633.75</v>
      </c>
      <c r="I566" s="92">
        <f t="shared" si="8"/>
        <v>1267.5</v>
      </c>
    </row>
    <row r="567" spans="1:12" ht="30" customHeight="1" x14ac:dyDescent="0.2">
      <c r="A567" s="88" t="s">
        <v>234</v>
      </c>
      <c r="B567" s="93">
        <v>101879</v>
      </c>
      <c r="C567" s="89" t="s">
        <v>68</v>
      </c>
      <c r="D567" s="94" t="s">
        <v>3758</v>
      </c>
      <c r="E567" s="89" t="s">
        <v>1</v>
      </c>
      <c r="F567" s="89" t="s">
        <v>410</v>
      </c>
      <c r="G567" s="113">
        <v>542.9</v>
      </c>
      <c r="H567" s="113">
        <v>664.89</v>
      </c>
      <c r="I567" s="92">
        <f t="shared" si="8"/>
        <v>664.89</v>
      </c>
    </row>
    <row r="568" spans="1:12" ht="30" customHeight="1" x14ac:dyDescent="0.2">
      <c r="A568" s="88" t="s">
        <v>235</v>
      </c>
      <c r="B568" s="95">
        <v>101946</v>
      </c>
      <c r="C568" s="96" t="s">
        <v>68</v>
      </c>
      <c r="D568" s="94" t="s">
        <v>3759</v>
      </c>
      <c r="E568" s="89" t="s">
        <v>1</v>
      </c>
      <c r="F568" s="89" t="s">
        <v>997</v>
      </c>
      <c r="G568" s="113">
        <v>179.97</v>
      </c>
      <c r="H568" s="113">
        <v>220.41</v>
      </c>
      <c r="I568" s="92">
        <f t="shared" si="8"/>
        <v>661.23</v>
      </c>
    </row>
    <row r="569" spans="1:12" ht="30" customHeight="1" x14ac:dyDescent="0.2">
      <c r="A569" s="88" t="s">
        <v>236</v>
      </c>
      <c r="B569" s="93">
        <v>101881</v>
      </c>
      <c r="C569" s="89" t="s">
        <v>68</v>
      </c>
      <c r="D569" s="94" t="s">
        <v>3760</v>
      </c>
      <c r="E569" s="89" t="s">
        <v>1</v>
      </c>
      <c r="F569" s="89" t="s">
        <v>1107</v>
      </c>
      <c r="G569" s="113">
        <v>898.67</v>
      </c>
      <c r="H569" s="113">
        <v>1100.5999999999999</v>
      </c>
      <c r="I569" s="92">
        <f t="shared" si="8"/>
        <v>4402.3999999999996</v>
      </c>
    </row>
    <row r="570" spans="1:12" ht="30" customHeight="1" x14ac:dyDescent="0.2">
      <c r="A570" s="88" t="s">
        <v>237</v>
      </c>
      <c r="B570" s="93">
        <v>101878</v>
      </c>
      <c r="C570" s="89" t="s">
        <v>68</v>
      </c>
      <c r="D570" s="94" t="s">
        <v>3761</v>
      </c>
      <c r="E570" s="89" t="s">
        <v>1</v>
      </c>
      <c r="F570" s="89" t="s">
        <v>410</v>
      </c>
      <c r="G570" s="113">
        <v>514.97</v>
      </c>
      <c r="H570" s="113">
        <v>630.67999999999995</v>
      </c>
      <c r="I570" s="92">
        <f t="shared" si="8"/>
        <v>630.67999999999995</v>
      </c>
    </row>
    <row r="571" spans="1:12" ht="30" customHeight="1" x14ac:dyDescent="0.2">
      <c r="A571" s="88" t="s">
        <v>238</v>
      </c>
      <c r="B571" s="96" t="s">
        <v>1198</v>
      </c>
      <c r="C571" s="96" t="s">
        <v>409</v>
      </c>
      <c r="D571" s="94" t="s">
        <v>1199</v>
      </c>
      <c r="E571" s="89" t="s">
        <v>1</v>
      </c>
      <c r="F571" s="89" t="s">
        <v>657</v>
      </c>
      <c r="G571" s="113">
        <v>2142.6999999999998</v>
      </c>
      <c r="H571" s="113">
        <v>2624.16</v>
      </c>
      <c r="I571" s="92">
        <f t="shared" si="8"/>
        <v>15744.96</v>
      </c>
    </row>
    <row r="572" spans="1:12" ht="30" customHeight="1" x14ac:dyDescent="0.2">
      <c r="A572" s="88" t="s">
        <v>239</v>
      </c>
      <c r="B572" s="95">
        <v>93653</v>
      </c>
      <c r="C572" s="96" t="s">
        <v>68</v>
      </c>
      <c r="D572" s="94" t="s">
        <v>3762</v>
      </c>
      <c r="E572" s="89" t="s">
        <v>1</v>
      </c>
      <c r="F572" s="89" t="s">
        <v>1201</v>
      </c>
      <c r="G572" s="113">
        <v>10.18</v>
      </c>
      <c r="H572" s="113">
        <v>12.47</v>
      </c>
      <c r="I572" s="92">
        <f t="shared" si="8"/>
        <v>1172.18</v>
      </c>
    </row>
    <row r="573" spans="1:12" s="118" customFormat="1" ht="30" customHeight="1" x14ac:dyDescent="0.2">
      <c r="A573" s="119" t="s">
        <v>240</v>
      </c>
      <c r="B573" s="120">
        <v>93654</v>
      </c>
      <c r="C573" s="121" t="s">
        <v>68</v>
      </c>
      <c r="D573" s="122" t="s">
        <v>3763</v>
      </c>
      <c r="E573" s="123" t="s">
        <v>1</v>
      </c>
      <c r="F573" s="123" t="s">
        <v>1202</v>
      </c>
      <c r="G573" s="124">
        <v>10.72</v>
      </c>
      <c r="H573" s="124">
        <v>13.13</v>
      </c>
      <c r="I573" s="125">
        <f t="shared" si="8"/>
        <v>512.07000000000005</v>
      </c>
      <c r="K573" s="221"/>
      <c r="L573" s="214"/>
    </row>
    <row r="574" spans="1:12" ht="30" customHeight="1" x14ac:dyDescent="0.2">
      <c r="A574" s="88" t="s">
        <v>241</v>
      </c>
      <c r="B574" s="95">
        <v>93655</v>
      </c>
      <c r="C574" s="96" t="s">
        <v>68</v>
      </c>
      <c r="D574" s="94" t="s">
        <v>3764</v>
      </c>
      <c r="E574" s="89" t="s">
        <v>1</v>
      </c>
      <c r="F574" s="89" t="s">
        <v>1107</v>
      </c>
      <c r="G574" s="113">
        <v>11.82</v>
      </c>
      <c r="H574" s="113">
        <v>14.48</v>
      </c>
      <c r="I574" s="92">
        <f t="shared" si="8"/>
        <v>57.92</v>
      </c>
    </row>
    <row r="575" spans="1:12" ht="30" customHeight="1" x14ac:dyDescent="0.2">
      <c r="A575" s="88" t="s">
        <v>242</v>
      </c>
      <c r="B575" s="95">
        <v>93656</v>
      </c>
      <c r="C575" s="96" t="s">
        <v>68</v>
      </c>
      <c r="D575" s="94" t="s">
        <v>3765</v>
      </c>
      <c r="E575" s="89" t="s">
        <v>1</v>
      </c>
      <c r="F575" s="89" t="s">
        <v>970</v>
      </c>
      <c r="G575" s="113">
        <v>11.82</v>
      </c>
      <c r="H575" s="113">
        <v>14.48</v>
      </c>
      <c r="I575" s="92">
        <f t="shared" si="8"/>
        <v>202.72</v>
      </c>
    </row>
    <row r="576" spans="1:12" ht="30" customHeight="1" x14ac:dyDescent="0.2">
      <c r="A576" s="88" t="s">
        <v>243</v>
      </c>
      <c r="B576" s="95">
        <v>93658</v>
      </c>
      <c r="C576" s="96" t="s">
        <v>68</v>
      </c>
      <c r="D576" s="94" t="s">
        <v>3766</v>
      </c>
      <c r="E576" s="89" t="s">
        <v>1</v>
      </c>
      <c r="F576" s="89" t="s">
        <v>410</v>
      </c>
      <c r="G576" s="113">
        <v>18.87</v>
      </c>
      <c r="H576" s="113">
        <v>23.11</v>
      </c>
      <c r="I576" s="92">
        <f t="shared" si="8"/>
        <v>23.11</v>
      </c>
    </row>
    <row r="577" spans="1:9" ht="30" customHeight="1" x14ac:dyDescent="0.2">
      <c r="A577" s="88" t="s">
        <v>244</v>
      </c>
      <c r="B577" s="95">
        <v>93667</v>
      </c>
      <c r="C577" s="96" t="s">
        <v>68</v>
      </c>
      <c r="D577" s="94" t="s">
        <v>3767</v>
      </c>
      <c r="E577" s="89" t="s">
        <v>1</v>
      </c>
      <c r="F577" s="89" t="s">
        <v>1203</v>
      </c>
      <c r="G577" s="113">
        <v>61.62</v>
      </c>
      <c r="H577" s="113">
        <v>75.47</v>
      </c>
      <c r="I577" s="92">
        <f t="shared" si="8"/>
        <v>1132.05</v>
      </c>
    </row>
    <row r="578" spans="1:9" ht="30" customHeight="1" x14ac:dyDescent="0.2">
      <c r="A578" s="88" t="s">
        <v>245</v>
      </c>
      <c r="B578" s="95">
        <v>93668</v>
      </c>
      <c r="C578" s="96" t="s">
        <v>68</v>
      </c>
      <c r="D578" s="94" t="s">
        <v>3768</v>
      </c>
      <c r="E578" s="89" t="s">
        <v>1</v>
      </c>
      <c r="F578" s="89" t="s">
        <v>997</v>
      </c>
      <c r="G578" s="113">
        <v>63.23</v>
      </c>
      <c r="H578" s="113">
        <v>77.44</v>
      </c>
      <c r="I578" s="92">
        <f t="shared" si="8"/>
        <v>232.32</v>
      </c>
    </row>
    <row r="579" spans="1:9" ht="30" customHeight="1" x14ac:dyDescent="0.2">
      <c r="A579" s="88" t="s">
        <v>246</v>
      </c>
      <c r="B579" s="95">
        <v>93672</v>
      </c>
      <c r="C579" s="96" t="s">
        <v>68</v>
      </c>
      <c r="D579" s="94" t="s">
        <v>3769</v>
      </c>
      <c r="E579" s="89" t="s">
        <v>1</v>
      </c>
      <c r="F579" s="89" t="s">
        <v>964</v>
      </c>
      <c r="G579" s="113">
        <v>76.510000000000005</v>
      </c>
      <c r="H579" s="113">
        <v>93.7</v>
      </c>
      <c r="I579" s="92">
        <f t="shared" si="8"/>
        <v>187.4</v>
      </c>
    </row>
    <row r="580" spans="1:9" ht="30" customHeight="1" x14ac:dyDescent="0.2">
      <c r="A580" s="88" t="s">
        <v>247</v>
      </c>
      <c r="B580" s="96" t="s">
        <v>1205</v>
      </c>
      <c r="C580" s="96" t="s">
        <v>409</v>
      </c>
      <c r="D580" s="94" t="s">
        <v>1206</v>
      </c>
      <c r="E580" s="89" t="s">
        <v>1</v>
      </c>
      <c r="F580" s="89" t="s">
        <v>997</v>
      </c>
      <c r="G580" s="113">
        <v>135.59</v>
      </c>
      <c r="H580" s="113">
        <v>166.06</v>
      </c>
      <c r="I580" s="92">
        <f t="shared" si="8"/>
        <v>498.18</v>
      </c>
    </row>
    <row r="581" spans="1:9" ht="30" customHeight="1" x14ac:dyDescent="0.2">
      <c r="A581" s="88" t="s">
        <v>248</v>
      </c>
      <c r="B581" s="96" t="s">
        <v>1207</v>
      </c>
      <c r="C581" s="96" t="s">
        <v>409</v>
      </c>
      <c r="D581" s="94" t="s">
        <v>1208</v>
      </c>
      <c r="E581" s="89" t="s">
        <v>1</v>
      </c>
      <c r="F581" s="89" t="s">
        <v>410</v>
      </c>
      <c r="G581" s="113">
        <v>239.72</v>
      </c>
      <c r="H581" s="113">
        <v>293.58999999999997</v>
      </c>
      <c r="I581" s="92">
        <f t="shared" si="8"/>
        <v>293.58999999999997</v>
      </c>
    </row>
    <row r="582" spans="1:9" ht="30" customHeight="1" x14ac:dyDescent="0.2">
      <c r="A582" s="88" t="s">
        <v>249</v>
      </c>
      <c r="B582" s="96" t="s">
        <v>1209</v>
      </c>
      <c r="C582" s="96" t="s">
        <v>409</v>
      </c>
      <c r="D582" s="94" t="s">
        <v>1210</v>
      </c>
      <c r="E582" s="89" t="s">
        <v>1</v>
      </c>
      <c r="F582" s="89" t="s">
        <v>1211</v>
      </c>
      <c r="G582" s="113">
        <v>152.16</v>
      </c>
      <c r="H582" s="113">
        <v>186.35</v>
      </c>
      <c r="I582" s="92">
        <f t="shared" si="8"/>
        <v>5963.2</v>
      </c>
    </row>
    <row r="583" spans="1:9" ht="30" customHeight="1" x14ac:dyDescent="0.2">
      <c r="A583" s="88" t="s">
        <v>250</v>
      </c>
      <c r="B583" s="96" t="s">
        <v>1212</v>
      </c>
      <c r="C583" s="96" t="s">
        <v>409</v>
      </c>
      <c r="D583" s="94" t="s">
        <v>1213</v>
      </c>
      <c r="E583" s="89" t="s">
        <v>1</v>
      </c>
      <c r="F583" s="89" t="s">
        <v>1214</v>
      </c>
      <c r="G583" s="113">
        <v>98.29</v>
      </c>
      <c r="H583" s="113">
        <v>120.38</v>
      </c>
      <c r="I583" s="92">
        <f t="shared" si="8"/>
        <v>6259.76</v>
      </c>
    </row>
    <row r="584" spans="1:9" ht="30" customHeight="1" x14ac:dyDescent="0.2">
      <c r="A584" s="88" t="s">
        <v>251</v>
      </c>
      <c r="B584" s="96" t="s">
        <v>1215</v>
      </c>
      <c r="C584" s="96" t="s">
        <v>409</v>
      </c>
      <c r="D584" s="94" t="s">
        <v>1216</v>
      </c>
      <c r="E584" s="89" t="s">
        <v>1</v>
      </c>
      <c r="F584" s="89" t="s">
        <v>993</v>
      </c>
      <c r="G584" s="113">
        <v>163.85</v>
      </c>
      <c r="H584" s="113">
        <v>200.67</v>
      </c>
      <c r="I584" s="92">
        <f t="shared" si="8"/>
        <v>1605.36</v>
      </c>
    </row>
    <row r="585" spans="1:9" ht="30" customHeight="1" x14ac:dyDescent="0.2">
      <c r="A585" s="88" t="s">
        <v>252</v>
      </c>
      <c r="B585" s="95">
        <v>101894</v>
      </c>
      <c r="C585" s="96" t="s">
        <v>68</v>
      </c>
      <c r="D585" s="94" t="s">
        <v>3770</v>
      </c>
      <c r="E585" s="89" t="s">
        <v>1</v>
      </c>
      <c r="F585" s="89" t="s">
        <v>993</v>
      </c>
      <c r="G585" s="113">
        <v>136.25</v>
      </c>
      <c r="H585" s="113">
        <v>166.87</v>
      </c>
      <c r="I585" s="92">
        <f t="shared" si="8"/>
        <v>1334.96</v>
      </c>
    </row>
    <row r="586" spans="1:9" ht="30" customHeight="1" x14ac:dyDescent="0.2">
      <c r="A586" s="88" t="s">
        <v>253</v>
      </c>
      <c r="B586" s="95">
        <v>101896</v>
      </c>
      <c r="C586" s="96" t="s">
        <v>68</v>
      </c>
      <c r="D586" s="94" t="s">
        <v>3771</v>
      </c>
      <c r="E586" s="89" t="s">
        <v>1</v>
      </c>
      <c r="F586" s="89" t="s">
        <v>964</v>
      </c>
      <c r="G586" s="113">
        <v>551.66999999999996</v>
      </c>
      <c r="H586" s="113">
        <v>675.63</v>
      </c>
      <c r="I586" s="92">
        <f t="shared" si="8"/>
        <v>1351.26</v>
      </c>
    </row>
    <row r="587" spans="1:9" ht="30" customHeight="1" x14ac:dyDescent="0.2">
      <c r="A587" s="88" t="s">
        <v>254</v>
      </c>
      <c r="B587" s="95">
        <v>101893</v>
      </c>
      <c r="C587" s="96" t="s">
        <v>68</v>
      </c>
      <c r="D587" s="94" t="s">
        <v>3772</v>
      </c>
      <c r="E587" s="89" t="s">
        <v>1</v>
      </c>
      <c r="F587" s="89" t="s">
        <v>964</v>
      </c>
      <c r="G587" s="113">
        <v>79.430000000000007</v>
      </c>
      <c r="H587" s="113">
        <v>97.28</v>
      </c>
      <c r="I587" s="92">
        <f t="shared" si="8"/>
        <v>194.56</v>
      </c>
    </row>
    <row r="588" spans="1:9" ht="30" customHeight="1" x14ac:dyDescent="0.2">
      <c r="A588" s="88" t="s">
        <v>255</v>
      </c>
      <c r="B588" s="95">
        <v>101898</v>
      </c>
      <c r="C588" s="96" t="s">
        <v>68</v>
      </c>
      <c r="D588" s="94" t="s">
        <v>3773</v>
      </c>
      <c r="E588" s="89" t="s">
        <v>1</v>
      </c>
      <c r="F588" s="89" t="s">
        <v>964</v>
      </c>
      <c r="G588" s="113">
        <v>1173.57</v>
      </c>
      <c r="H588" s="113">
        <v>1437.27</v>
      </c>
      <c r="I588" s="92">
        <f t="shared" si="8"/>
        <v>2874.54</v>
      </c>
    </row>
    <row r="589" spans="1:9" ht="30" customHeight="1" x14ac:dyDescent="0.2">
      <c r="A589" s="88" t="s">
        <v>256</v>
      </c>
      <c r="B589" s="95">
        <v>91834</v>
      </c>
      <c r="C589" s="96" t="s">
        <v>68</v>
      </c>
      <c r="D589" s="94" t="s">
        <v>3774</v>
      </c>
      <c r="E589" s="89" t="s">
        <v>8</v>
      </c>
      <c r="F589" s="89" t="s">
        <v>1220</v>
      </c>
      <c r="G589" s="124">
        <v>17</v>
      </c>
      <c r="H589" s="113">
        <v>20.82</v>
      </c>
      <c r="I589" s="92">
        <f t="shared" si="8"/>
        <v>37548.870000000003</v>
      </c>
    </row>
    <row r="590" spans="1:9" ht="30" customHeight="1" x14ac:dyDescent="0.2">
      <c r="A590" s="88" t="s">
        <v>257</v>
      </c>
      <c r="B590" s="93">
        <v>91836</v>
      </c>
      <c r="C590" s="89" t="s">
        <v>68</v>
      </c>
      <c r="D590" s="94" t="s">
        <v>3775</v>
      </c>
      <c r="E590" s="89" t="s">
        <v>8</v>
      </c>
      <c r="F590" s="89" t="s">
        <v>1222</v>
      </c>
      <c r="G590" s="113">
        <v>18.850000000000001</v>
      </c>
      <c r="H590" s="113">
        <v>23.09</v>
      </c>
      <c r="I590" s="92">
        <f t="shared" si="8"/>
        <v>3798.3049999999998</v>
      </c>
    </row>
    <row r="591" spans="1:9" ht="30" customHeight="1" x14ac:dyDescent="0.2">
      <c r="A591" s="88" t="s">
        <v>258</v>
      </c>
      <c r="B591" s="93">
        <v>91860</v>
      </c>
      <c r="C591" s="89" t="s">
        <v>68</v>
      </c>
      <c r="D591" s="94" t="s">
        <v>3776</v>
      </c>
      <c r="E591" s="89" t="s">
        <v>8</v>
      </c>
      <c r="F591" s="89" t="s">
        <v>564</v>
      </c>
      <c r="G591" s="113">
        <v>12.75</v>
      </c>
      <c r="H591" s="113">
        <v>15.61</v>
      </c>
      <c r="I591" s="92">
        <f t="shared" si="8"/>
        <v>17.170999999999999</v>
      </c>
    </row>
    <row r="592" spans="1:9" ht="30" customHeight="1" x14ac:dyDescent="0.2">
      <c r="A592" s="88" t="s">
        <v>259</v>
      </c>
      <c r="B592" s="95">
        <v>91866</v>
      </c>
      <c r="C592" s="96" t="s">
        <v>68</v>
      </c>
      <c r="D592" s="94" t="s">
        <v>3777</v>
      </c>
      <c r="E592" s="89" t="s">
        <v>8</v>
      </c>
      <c r="F592" s="89" t="s">
        <v>997</v>
      </c>
      <c r="G592" s="113">
        <v>7.63</v>
      </c>
      <c r="H592" s="113">
        <v>9.34</v>
      </c>
      <c r="I592" s="92">
        <f t="shared" si="8"/>
        <v>28.02</v>
      </c>
    </row>
    <row r="593" spans="1:9" ht="30" customHeight="1" x14ac:dyDescent="0.2">
      <c r="A593" s="88" t="s">
        <v>260</v>
      </c>
      <c r="B593" s="96" t="s">
        <v>1225</v>
      </c>
      <c r="C593" s="96" t="s">
        <v>409</v>
      </c>
      <c r="D593" s="97" t="s">
        <v>1226</v>
      </c>
      <c r="E593" s="89" t="s">
        <v>8</v>
      </c>
      <c r="F593" s="89" t="s">
        <v>1227</v>
      </c>
      <c r="G593" s="113">
        <v>29.93</v>
      </c>
      <c r="H593" s="113">
        <v>36.659999999999997</v>
      </c>
      <c r="I593" s="92">
        <f t="shared" si="8"/>
        <v>2188.6019999999999</v>
      </c>
    </row>
    <row r="594" spans="1:9" ht="30" customHeight="1" x14ac:dyDescent="0.2">
      <c r="A594" s="88" t="s">
        <v>261</v>
      </c>
      <c r="B594" s="96" t="s">
        <v>1228</v>
      </c>
      <c r="C594" s="96" t="s">
        <v>409</v>
      </c>
      <c r="D594" s="94" t="s">
        <v>3778</v>
      </c>
      <c r="E594" s="89" t="s">
        <v>8</v>
      </c>
      <c r="F594" s="89" t="s">
        <v>1229</v>
      </c>
      <c r="G594" s="113">
        <v>40.75</v>
      </c>
      <c r="H594" s="113">
        <v>49.91</v>
      </c>
      <c r="I594" s="92">
        <f t="shared" si="8"/>
        <v>2615.2839999999997</v>
      </c>
    </row>
    <row r="595" spans="1:9" ht="30" customHeight="1" x14ac:dyDescent="0.2">
      <c r="A595" s="88" t="s">
        <v>262</v>
      </c>
      <c r="B595" s="96" t="s">
        <v>1230</v>
      </c>
      <c r="C595" s="96" t="s">
        <v>409</v>
      </c>
      <c r="D595" s="94" t="s">
        <v>1231</v>
      </c>
      <c r="E595" s="89" t="s">
        <v>8</v>
      </c>
      <c r="F595" s="89" t="s">
        <v>1232</v>
      </c>
      <c r="G595" s="113">
        <v>29.93</v>
      </c>
      <c r="H595" s="113">
        <v>36.659999999999997</v>
      </c>
      <c r="I595" s="92">
        <f t="shared" si="8"/>
        <v>5392.6859999999997</v>
      </c>
    </row>
    <row r="596" spans="1:9" ht="30" customHeight="1" x14ac:dyDescent="0.2">
      <c r="A596" s="88" t="s">
        <v>263</v>
      </c>
      <c r="B596" s="96" t="s">
        <v>1233</v>
      </c>
      <c r="C596" s="96" t="s">
        <v>409</v>
      </c>
      <c r="D596" s="94" t="s">
        <v>1234</v>
      </c>
      <c r="E596" s="89" t="s">
        <v>8</v>
      </c>
      <c r="F596" s="89" t="s">
        <v>1156</v>
      </c>
      <c r="G596" s="113">
        <v>50.12</v>
      </c>
      <c r="H596" s="113">
        <v>61.38</v>
      </c>
      <c r="I596" s="92">
        <f t="shared" si="8"/>
        <v>3375.9</v>
      </c>
    </row>
    <row r="597" spans="1:9" ht="30" customHeight="1" x14ac:dyDescent="0.2">
      <c r="A597" s="88" t="s">
        <v>264</v>
      </c>
      <c r="B597" s="96" t="s">
        <v>1179</v>
      </c>
      <c r="C597" s="96" t="s">
        <v>409</v>
      </c>
      <c r="D597" s="94" t="s">
        <v>1180</v>
      </c>
      <c r="E597" s="89" t="s">
        <v>8</v>
      </c>
      <c r="F597" s="89" t="s">
        <v>1235</v>
      </c>
      <c r="G597" s="113">
        <v>26.91</v>
      </c>
      <c r="H597" s="113">
        <v>32.96</v>
      </c>
      <c r="I597" s="92">
        <f t="shared" si="8"/>
        <v>31707.52</v>
      </c>
    </row>
    <row r="598" spans="1:9" ht="30" customHeight="1" x14ac:dyDescent="0.2">
      <c r="A598" s="88" t="s">
        <v>265</v>
      </c>
      <c r="B598" s="96" t="s">
        <v>1236</v>
      </c>
      <c r="C598" s="96" t="s">
        <v>409</v>
      </c>
      <c r="D598" s="94" t="s">
        <v>1237</v>
      </c>
      <c r="E598" s="89" t="s">
        <v>8</v>
      </c>
      <c r="F598" s="89" t="s">
        <v>1238</v>
      </c>
      <c r="G598" s="113">
        <v>288.39</v>
      </c>
      <c r="H598" s="113">
        <v>353.19</v>
      </c>
      <c r="I598" s="92">
        <f t="shared" si="8"/>
        <v>45102.362999999998</v>
      </c>
    </row>
    <row r="599" spans="1:9" ht="30" customHeight="1" x14ac:dyDescent="0.2">
      <c r="A599" s="88" t="s">
        <v>266</v>
      </c>
      <c r="B599" s="93">
        <v>97886</v>
      </c>
      <c r="C599" s="89" t="s">
        <v>68</v>
      </c>
      <c r="D599" s="94" t="s">
        <v>3779</v>
      </c>
      <c r="E599" s="89" t="s">
        <v>1</v>
      </c>
      <c r="F599" s="89" t="s">
        <v>657</v>
      </c>
      <c r="G599" s="113">
        <v>145.63999999999999</v>
      </c>
      <c r="H599" s="113">
        <v>178.37</v>
      </c>
      <c r="I599" s="92">
        <f t="shared" si="8"/>
        <v>1070.22</v>
      </c>
    </row>
    <row r="600" spans="1:9" ht="30" customHeight="1" x14ac:dyDescent="0.2">
      <c r="A600" s="88" t="s">
        <v>267</v>
      </c>
      <c r="B600" s="93">
        <v>97887</v>
      </c>
      <c r="C600" s="89" t="s">
        <v>68</v>
      </c>
      <c r="D600" s="94" t="s">
        <v>3780</v>
      </c>
      <c r="E600" s="89" t="s">
        <v>1</v>
      </c>
      <c r="F600" s="89" t="s">
        <v>970</v>
      </c>
      <c r="G600" s="113">
        <v>229.66</v>
      </c>
      <c r="H600" s="113">
        <v>281.26</v>
      </c>
      <c r="I600" s="92">
        <f t="shared" si="8"/>
        <v>3937.64</v>
      </c>
    </row>
    <row r="601" spans="1:9" ht="30" customHeight="1" x14ac:dyDescent="0.2">
      <c r="A601" s="88" t="s">
        <v>268</v>
      </c>
      <c r="B601" s="95">
        <v>91937</v>
      </c>
      <c r="C601" s="96" t="s">
        <v>68</v>
      </c>
      <c r="D601" s="94" t="s">
        <v>3781</v>
      </c>
      <c r="E601" s="89" t="s">
        <v>1</v>
      </c>
      <c r="F601" s="89" t="s">
        <v>1051</v>
      </c>
      <c r="G601" s="113">
        <v>11.64</v>
      </c>
      <c r="H601" s="113">
        <v>14.26</v>
      </c>
      <c r="I601" s="92">
        <f t="shared" si="8"/>
        <v>1169.32</v>
      </c>
    </row>
    <row r="602" spans="1:9" ht="30" customHeight="1" x14ac:dyDescent="0.2">
      <c r="A602" s="88" t="s">
        <v>269</v>
      </c>
      <c r="B602" s="95">
        <v>95795</v>
      </c>
      <c r="C602" s="96" t="s">
        <v>68</v>
      </c>
      <c r="D602" s="94" t="s">
        <v>3782</v>
      </c>
      <c r="E602" s="89" t="s">
        <v>1</v>
      </c>
      <c r="F602" s="89" t="s">
        <v>424</v>
      </c>
      <c r="G602" s="113">
        <v>27.33</v>
      </c>
      <c r="H602" s="113">
        <v>33.47</v>
      </c>
      <c r="I602" s="92">
        <f t="shared" si="8"/>
        <v>937.16</v>
      </c>
    </row>
    <row r="603" spans="1:9" ht="30" customHeight="1" x14ac:dyDescent="0.2">
      <c r="A603" s="88" t="s">
        <v>270</v>
      </c>
      <c r="B603" s="95">
        <v>95787</v>
      </c>
      <c r="C603" s="96" t="s">
        <v>68</v>
      </c>
      <c r="D603" s="94" t="s">
        <v>3783</v>
      </c>
      <c r="E603" s="89" t="s">
        <v>1</v>
      </c>
      <c r="F603" s="89" t="s">
        <v>561</v>
      </c>
      <c r="G603" s="113">
        <v>23.95</v>
      </c>
      <c r="H603" s="113">
        <v>29.33</v>
      </c>
      <c r="I603" s="92">
        <f t="shared" si="8"/>
        <v>469.28</v>
      </c>
    </row>
    <row r="604" spans="1:9" ht="30" customHeight="1" x14ac:dyDescent="0.2">
      <c r="A604" s="88" t="s">
        <v>271</v>
      </c>
      <c r="B604" s="89" t="s">
        <v>1244</v>
      </c>
      <c r="C604" s="89" t="s">
        <v>409</v>
      </c>
      <c r="D604" s="94" t="s">
        <v>63</v>
      </c>
      <c r="E604" s="89" t="s">
        <v>1</v>
      </c>
      <c r="F604" s="89" t="s">
        <v>410</v>
      </c>
      <c r="G604" s="113">
        <v>75.459999999999994</v>
      </c>
      <c r="H604" s="113">
        <v>92.42</v>
      </c>
      <c r="I604" s="92">
        <f t="shared" si="8"/>
        <v>92.42</v>
      </c>
    </row>
    <row r="605" spans="1:9" ht="30" customHeight="1" x14ac:dyDescent="0.2">
      <c r="A605" s="88" t="s">
        <v>272</v>
      </c>
      <c r="B605" s="89" t="s">
        <v>1245</v>
      </c>
      <c r="C605" s="89" t="s">
        <v>409</v>
      </c>
      <c r="D605" s="94" t="s">
        <v>64</v>
      </c>
      <c r="E605" s="89" t="s">
        <v>1</v>
      </c>
      <c r="F605" s="89" t="s">
        <v>410</v>
      </c>
      <c r="G605" s="113">
        <v>147.38999999999999</v>
      </c>
      <c r="H605" s="113">
        <v>180.51</v>
      </c>
      <c r="I605" s="92">
        <f t="shared" si="8"/>
        <v>180.51</v>
      </c>
    </row>
    <row r="606" spans="1:9" ht="30" customHeight="1" x14ac:dyDescent="0.2">
      <c r="A606" s="88" t="s">
        <v>273</v>
      </c>
      <c r="B606" s="96" t="s">
        <v>1246</v>
      </c>
      <c r="C606" s="96" t="s">
        <v>409</v>
      </c>
      <c r="D606" s="94" t="s">
        <v>1247</v>
      </c>
      <c r="E606" s="89" t="s">
        <v>1</v>
      </c>
      <c r="F606" s="89" t="s">
        <v>970</v>
      </c>
      <c r="G606" s="113">
        <v>35.880000000000003</v>
      </c>
      <c r="H606" s="113">
        <v>43.94</v>
      </c>
      <c r="I606" s="92">
        <f t="shared" si="8"/>
        <v>615.16</v>
      </c>
    </row>
    <row r="607" spans="1:9" ht="30" customHeight="1" x14ac:dyDescent="0.2">
      <c r="A607" s="88" t="s">
        <v>274</v>
      </c>
      <c r="B607" s="95">
        <v>92658</v>
      </c>
      <c r="C607" s="96" t="s">
        <v>68</v>
      </c>
      <c r="D607" s="94" t="s">
        <v>3784</v>
      </c>
      <c r="E607" s="89" t="s">
        <v>1</v>
      </c>
      <c r="F607" s="89" t="s">
        <v>1248</v>
      </c>
      <c r="G607" s="113">
        <v>27.46</v>
      </c>
      <c r="H607" s="113">
        <v>33.630000000000003</v>
      </c>
      <c r="I607" s="92">
        <f t="shared" si="8"/>
        <v>5548.9500000000007</v>
      </c>
    </row>
    <row r="608" spans="1:9" ht="30" customHeight="1" x14ac:dyDescent="0.2">
      <c r="A608" s="88" t="s">
        <v>275</v>
      </c>
      <c r="B608" s="93">
        <v>92662</v>
      </c>
      <c r="C608" s="89" t="s">
        <v>68</v>
      </c>
      <c r="D608" s="94" t="s">
        <v>3785</v>
      </c>
      <c r="E608" s="89" t="s">
        <v>1</v>
      </c>
      <c r="F608" s="89" t="s">
        <v>561</v>
      </c>
      <c r="G608" s="113">
        <v>39.69</v>
      </c>
      <c r="H608" s="113">
        <v>48.61</v>
      </c>
      <c r="I608" s="92">
        <f t="shared" ref="I608:I671" si="9">H608*F608</f>
        <v>777.76</v>
      </c>
    </row>
    <row r="609" spans="1:9" ht="30" customHeight="1" x14ac:dyDescent="0.2">
      <c r="A609" s="88" t="s">
        <v>276</v>
      </c>
      <c r="B609" s="93">
        <v>92660</v>
      </c>
      <c r="C609" s="89" t="s">
        <v>68</v>
      </c>
      <c r="D609" s="94" t="s">
        <v>3786</v>
      </c>
      <c r="E609" s="89" t="s">
        <v>1</v>
      </c>
      <c r="F609" s="89" t="s">
        <v>1249</v>
      </c>
      <c r="G609" s="113">
        <v>34.19</v>
      </c>
      <c r="H609" s="113">
        <v>41.87</v>
      </c>
      <c r="I609" s="92">
        <f t="shared" si="9"/>
        <v>1423.58</v>
      </c>
    </row>
    <row r="610" spans="1:9" ht="30" customHeight="1" x14ac:dyDescent="0.2">
      <c r="A610" s="88" t="s">
        <v>277</v>
      </c>
      <c r="B610" s="93">
        <v>92693</v>
      </c>
      <c r="C610" s="89" t="s">
        <v>68</v>
      </c>
      <c r="D610" s="94" t="s">
        <v>3787</v>
      </c>
      <c r="E610" s="89" t="s">
        <v>1</v>
      </c>
      <c r="F610" s="89" t="s">
        <v>964</v>
      </c>
      <c r="G610" s="113">
        <v>13.94</v>
      </c>
      <c r="H610" s="113">
        <v>17.07</v>
      </c>
      <c r="I610" s="92">
        <f t="shared" si="9"/>
        <v>34.14</v>
      </c>
    </row>
    <row r="611" spans="1:9" ht="30" customHeight="1" x14ac:dyDescent="0.2">
      <c r="A611" s="88" t="s">
        <v>278</v>
      </c>
      <c r="B611" s="93">
        <v>92664</v>
      </c>
      <c r="C611" s="89" t="s">
        <v>68</v>
      </c>
      <c r="D611" s="94" t="s">
        <v>3788</v>
      </c>
      <c r="E611" s="89" t="s">
        <v>1</v>
      </c>
      <c r="F611" s="89" t="s">
        <v>970</v>
      </c>
      <c r="G611" s="113">
        <v>54.39</v>
      </c>
      <c r="H611" s="113">
        <v>66.61</v>
      </c>
      <c r="I611" s="92">
        <f t="shared" si="9"/>
        <v>932.54</v>
      </c>
    </row>
    <row r="612" spans="1:9" ht="30" customHeight="1" x14ac:dyDescent="0.2">
      <c r="A612" s="88" t="s">
        <v>279</v>
      </c>
      <c r="B612" s="93">
        <v>101920</v>
      </c>
      <c r="C612" s="89" t="s">
        <v>68</v>
      </c>
      <c r="D612" s="94" t="s">
        <v>3789</v>
      </c>
      <c r="E612" s="89" t="s">
        <v>1</v>
      </c>
      <c r="F612" s="89" t="s">
        <v>988</v>
      </c>
      <c r="G612" s="113">
        <v>205.19</v>
      </c>
      <c r="H612" s="113">
        <v>251.3</v>
      </c>
      <c r="I612" s="92">
        <f t="shared" si="9"/>
        <v>6282.5</v>
      </c>
    </row>
    <row r="613" spans="1:9" ht="30" customHeight="1" x14ac:dyDescent="0.2">
      <c r="A613" s="88" t="s">
        <v>280</v>
      </c>
      <c r="B613" s="95">
        <v>91926</v>
      </c>
      <c r="C613" s="96" t="s">
        <v>68</v>
      </c>
      <c r="D613" s="94" t="s">
        <v>3790</v>
      </c>
      <c r="E613" s="89" t="s">
        <v>8</v>
      </c>
      <c r="F613" s="89" t="s">
        <v>1250</v>
      </c>
      <c r="G613" s="113">
        <v>4.5199999999999996</v>
      </c>
      <c r="H613" s="113">
        <v>5.54</v>
      </c>
      <c r="I613" s="92">
        <f t="shared" si="9"/>
        <v>76125.694000000003</v>
      </c>
    </row>
    <row r="614" spans="1:9" ht="30" customHeight="1" x14ac:dyDescent="0.2">
      <c r="A614" s="88" t="s">
        <v>281</v>
      </c>
      <c r="B614" s="95">
        <v>91928</v>
      </c>
      <c r="C614" s="96" t="s">
        <v>68</v>
      </c>
      <c r="D614" s="94" t="s">
        <v>3791</v>
      </c>
      <c r="E614" s="89" t="s">
        <v>8</v>
      </c>
      <c r="F614" s="89" t="s">
        <v>1251</v>
      </c>
      <c r="G614" s="113">
        <v>7.11</v>
      </c>
      <c r="H614" s="113">
        <v>8.7100000000000009</v>
      </c>
      <c r="I614" s="92">
        <f t="shared" si="9"/>
        <v>30306.445000000003</v>
      </c>
    </row>
    <row r="615" spans="1:9" ht="30" customHeight="1" x14ac:dyDescent="0.2">
      <c r="A615" s="88" t="s">
        <v>282</v>
      </c>
      <c r="B615" s="95">
        <v>91930</v>
      </c>
      <c r="C615" s="96" t="s">
        <v>68</v>
      </c>
      <c r="D615" s="94" t="s">
        <v>3792</v>
      </c>
      <c r="E615" s="89" t="s">
        <v>8</v>
      </c>
      <c r="F615" s="89" t="s">
        <v>1252</v>
      </c>
      <c r="G615" s="113">
        <v>9.99</v>
      </c>
      <c r="H615" s="113">
        <v>12.23</v>
      </c>
      <c r="I615" s="92">
        <f t="shared" si="9"/>
        <v>35392.397000000004</v>
      </c>
    </row>
    <row r="616" spans="1:9" ht="30" customHeight="1" x14ac:dyDescent="0.2">
      <c r="A616" s="88" t="s">
        <v>283</v>
      </c>
      <c r="B616" s="95">
        <v>91932</v>
      </c>
      <c r="C616" s="96" t="s">
        <v>68</v>
      </c>
      <c r="D616" s="94" t="s">
        <v>3793</v>
      </c>
      <c r="E616" s="89" t="s">
        <v>8</v>
      </c>
      <c r="F616" s="89" t="s">
        <v>1253</v>
      </c>
      <c r="G616" s="113">
        <v>18.149999999999999</v>
      </c>
      <c r="H616" s="113">
        <v>22.23</v>
      </c>
      <c r="I616" s="92">
        <f t="shared" si="9"/>
        <v>12751.128000000001</v>
      </c>
    </row>
    <row r="617" spans="1:9" ht="30" customHeight="1" x14ac:dyDescent="0.2">
      <c r="A617" s="88" t="s">
        <v>284</v>
      </c>
      <c r="B617" s="95">
        <v>91929</v>
      </c>
      <c r="C617" s="96" t="s">
        <v>68</v>
      </c>
      <c r="D617" s="94" t="s">
        <v>3794</v>
      </c>
      <c r="E617" s="89" t="s">
        <v>8</v>
      </c>
      <c r="F617" s="89" t="s">
        <v>1254</v>
      </c>
      <c r="G617" s="113">
        <v>7.65</v>
      </c>
      <c r="H617" s="113">
        <v>9.3699999999999992</v>
      </c>
      <c r="I617" s="92">
        <f t="shared" si="9"/>
        <v>5845.0059999999994</v>
      </c>
    </row>
    <row r="618" spans="1:9" ht="30" customHeight="1" x14ac:dyDescent="0.2">
      <c r="A618" s="88" t="s">
        <v>285</v>
      </c>
      <c r="B618" s="95">
        <v>91931</v>
      </c>
      <c r="C618" s="96" t="s">
        <v>68</v>
      </c>
      <c r="D618" s="94" t="s">
        <v>3795</v>
      </c>
      <c r="E618" s="89" t="s">
        <v>8</v>
      </c>
      <c r="F618" s="89" t="s">
        <v>1255</v>
      </c>
      <c r="G618" s="113">
        <v>10.86</v>
      </c>
      <c r="H618" s="113">
        <v>13.3</v>
      </c>
      <c r="I618" s="92">
        <f t="shared" si="9"/>
        <v>8033.2000000000007</v>
      </c>
    </row>
    <row r="619" spans="1:9" ht="30" customHeight="1" x14ac:dyDescent="0.2">
      <c r="A619" s="88" t="s">
        <v>286</v>
      </c>
      <c r="B619" s="95">
        <v>92980</v>
      </c>
      <c r="C619" s="96" t="s">
        <v>68</v>
      </c>
      <c r="D619" s="94" t="s">
        <v>3796</v>
      </c>
      <c r="E619" s="89" t="s">
        <v>8</v>
      </c>
      <c r="F619" s="89" t="s">
        <v>1256</v>
      </c>
      <c r="G619" s="113">
        <v>12.1</v>
      </c>
      <c r="H619" s="113">
        <v>14.82</v>
      </c>
      <c r="I619" s="92">
        <f t="shared" si="9"/>
        <v>6431.88</v>
      </c>
    </row>
    <row r="620" spans="1:9" ht="30" customHeight="1" x14ac:dyDescent="0.2">
      <c r="A620" s="88" t="s">
        <v>287</v>
      </c>
      <c r="B620" s="95">
        <v>92982</v>
      </c>
      <c r="C620" s="96" t="s">
        <v>68</v>
      </c>
      <c r="D620" s="94" t="s">
        <v>3797</v>
      </c>
      <c r="E620" s="89" t="s">
        <v>8</v>
      </c>
      <c r="F620" s="89" t="s">
        <v>1258</v>
      </c>
      <c r="G620" s="113">
        <v>19.2</v>
      </c>
      <c r="H620" s="113">
        <v>23.51</v>
      </c>
      <c r="I620" s="92">
        <f t="shared" si="9"/>
        <v>8816.25</v>
      </c>
    </row>
    <row r="621" spans="1:9" ht="30" customHeight="1" x14ac:dyDescent="0.2">
      <c r="A621" s="88" t="s">
        <v>288</v>
      </c>
      <c r="B621" s="95">
        <v>92986</v>
      </c>
      <c r="C621" s="96" t="s">
        <v>68</v>
      </c>
      <c r="D621" s="94" t="s">
        <v>3798</v>
      </c>
      <c r="E621" s="89" t="s">
        <v>8</v>
      </c>
      <c r="F621" s="89" t="s">
        <v>1260</v>
      </c>
      <c r="G621" s="113">
        <v>43.38</v>
      </c>
      <c r="H621" s="113">
        <v>53.13</v>
      </c>
      <c r="I621" s="92">
        <f t="shared" si="9"/>
        <v>2805.2640000000001</v>
      </c>
    </row>
    <row r="622" spans="1:9" ht="30" customHeight="1" x14ac:dyDescent="0.2">
      <c r="A622" s="88" t="s">
        <v>289</v>
      </c>
      <c r="B622" s="93">
        <v>92990</v>
      </c>
      <c r="C622" s="89" t="s">
        <v>68</v>
      </c>
      <c r="D622" s="94" t="s">
        <v>3799</v>
      </c>
      <c r="E622" s="89" t="s">
        <v>8</v>
      </c>
      <c r="F622" s="89" t="s">
        <v>1262</v>
      </c>
      <c r="G622" s="113">
        <v>87.85</v>
      </c>
      <c r="H622" s="113">
        <v>107.59</v>
      </c>
      <c r="I622" s="92">
        <f t="shared" si="9"/>
        <v>22723.007999999998</v>
      </c>
    </row>
    <row r="623" spans="1:9" ht="30" customHeight="1" x14ac:dyDescent="0.2">
      <c r="A623" s="88" t="s">
        <v>290</v>
      </c>
      <c r="B623" s="93">
        <v>92992</v>
      </c>
      <c r="C623" s="89" t="s">
        <v>68</v>
      </c>
      <c r="D623" s="94" t="s">
        <v>3800</v>
      </c>
      <c r="E623" s="89" t="s">
        <v>8</v>
      </c>
      <c r="F623" s="89" t="s">
        <v>1264</v>
      </c>
      <c r="G623" s="113">
        <v>113.71</v>
      </c>
      <c r="H623" s="113">
        <v>139.26</v>
      </c>
      <c r="I623" s="92">
        <f t="shared" si="9"/>
        <v>9525.384</v>
      </c>
    </row>
    <row r="624" spans="1:9" ht="30" customHeight="1" x14ac:dyDescent="0.2">
      <c r="A624" s="88" t="s">
        <v>291</v>
      </c>
      <c r="B624" s="93">
        <v>92996</v>
      </c>
      <c r="C624" s="89" t="s">
        <v>68</v>
      </c>
      <c r="D624" s="94" t="s">
        <v>3801</v>
      </c>
      <c r="E624" s="89" t="s">
        <v>8</v>
      </c>
      <c r="F624" s="89" t="s">
        <v>1266</v>
      </c>
      <c r="G624" s="113">
        <v>179.15</v>
      </c>
      <c r="H624" s="113">
        <v>219.41</v>
      </c>
      <c r="I624" s="92">
        <f t="shared" si="9"/>
        <v>60030.576000000001</v>
      </c>
    </row>
    <row r="625" spans="1:9" ht="30" customHeight="1" x14ac:dyDescent="0.2">
      <c r="A625" s="88" t="s">
        <v>292</v>
      </c>
      <c r="B625" s="89" t="s">
        <v>1267</v>
      </c>
      <c r="C625" s="89" t="s">
        <v>409</v>
      </c>
      <c r="D625" s="94" t="s">
        <v>1268</v>
      </c>
      <c r="E625" s="89" t="s">
        <v>8</v>
      </c>
      <c r="F625" s="89" t="s">
        <v>1269</v>
      </c>
      <c r="G625" s="113">
        <v>108.12</v>
      </c>
      <c r="H625" s="113">
        <v>132.41</v>
      </c>
      <c r="I625" s="92">
        <f t="shared" si="9"/>
        <v>28017.955999999998</v>
      </c>
    </row>
    <row r="626" spans="1:9" ht="30" customHeight="1" x14ac:dyDescent="0.2">
      <c r="A626" s="88" t="s">
        <v>293</v>
      </c>
      <c r="B626" s="89" t="s">
        <v>1267</v>
      </c>
      <c r="C626" s="89" t="s">
        <v>409</v>
      </c>
      <c r="D626" s="94" t="s">
        <v>1268</v>
      </c>
      <c r="E626" s="89" t="s">
        <v>8</v>
      </c>
      <c r="F626" s="89" t="s">
        <v>1270</v>
      </c>
      <c r="G626" s="113">
        <v>108.12</v>
      </c>
      <c r="H626" s="113">
        <v>132.41</v>
      </c>
      <c r="I626" s="92">
        <f t="shared" si="9"/>
        <v>2621.7179999999998</v>
      </c>
    </row>
    <row r="627" spans="1:9" ht="30" customHeight="1" x14ac:dyDescent="0.2">
      <c r="A627" s="88" t="s">
        <v>294</v>
      </c>
      <c r="B627" s="93">
        <v>104764</v>
      </c>
      <c r="C627" s="89" t="s">
        <v>68</v>
      </c>
      <c r="D627" s="94" t="s">
        <v>3802</v>
      </c>
      <c r="E627" s="89" t="s">
        <v>8</v>
      </c>
      <c r="F627" s="89" t="s">
        <v>1272</v>
      </c>
      <c r="G627" s="113">
        <v>18.48</v>
      </c>
      <c r="H627" s="113">
        <v>22.63</v>
      </c>
      <c r="I627" s="92">
        <f t="shared" si="9"/>
        <v>3623.0629999999996</v>
      </c>
    </row>
    <row r="628" spans="1:9" ht="30" customHeight="1" x14ac:dyDescent="0.2">
      <c r="A628" s="88" t="s">
        <v>295</v>
      </c>
      <c r="B628" s="89" t="s">
        <v>1273</v>
      </c>
      <c r="C628" s="89" t="s">
        <v>409</v>
      </c>
      <c r="D628" s="94" t="s">
        <v>1274</v>
      </c>
      <c r="E628" s="89" t="s">
        <v>8</v>
      </c>
      <c r="F628" s="89" t="s">
        <v>1275</v>
      </c>
      <c r="G628" s="113">
        <v>164.34</v>
      </c>
      <c r="H628" s="113">
        <v>201.27</v>
      </c>
      <c r="I628" s="92">
        <f t="shared" si="9"/>
        <v>583.68299999999999</v>
      </c>
    </row>
    <row r="629" spans="1:9" ht="30" customHeight="1" x14ac:dyDescent="0.2">
      <c r="A629" s="88" t="s">
        <v>296</v>
      </c>
      <c r="B629" s="89" t="s">
        <v>1276</v>
      </c>
      <c r="C629" s="89" t="s">
        <v>409</v>
      </c>
      <c r="D629" s="94" t="s">
        <v>1277</v>
      </c>
      <c r="E629" s="89" t="s">
        <v>8</v>
      </c>
      <c r="F629" s="89" t="s">
        <v>1278</v>
      </c>
      <c r="G629" s="113">
        <v>138.78</v>
      </c>
      <c r="H629" s="113">
        <v>169.96</v>
      </c>
      <c r="I629" s="92">
        <f t="shared" si="9"/>
        <v>577.86400000000003</v>
      </c>
    </row>
    <row r="630" spans="1:9" ht="30" customHeight="1" x14ac:dyDescent="0.2">
      <c r="A630" s="88" t="s">
        <v>297</v>
      </c>
      <c r="B630" s="89" t="s">
        <v>1279</v>
      </c>
      <c r="C630" s="89" t="s">
        <v>409</v>
      </c>
      <c r="D630" s="94" t="s">
        <v>1280</v>
      </c>
      <c r="E630" s="89" t="s">
        <v>8</v>
      </c>
      <c r="F630" s="89" t="s">
        <v>1281</v>
      </c>
      <c r="G630" s="113">
        <v>185.41</v>
      </c>
      <c r="H630" s="113">
        <v>227.07</v>
      </c>
      <c r="I630" s="92">
        <f t="shared" si="9"/>
        <v>10377.099</v>
      </c>
    </row>
    <row r="631" spans="1:9" ht="30" customHeight="1" x14ac:dyDescent="0.2">
      <c r="A631" s="88" t="s">
        <v>298</v>
      </c>
      <c r="B631" s="95">
        <v>92000</v>
      </c>
      <c r="C631" s="96" t="s">
        <v>68</v>
      </c>
      <c r="D631" s="94" t="s">
        <v>3803</v>
      </c>
      <c r="E631" s="89" t="s">
        <v>1</v>
      </c>
      <c r="F631" s="89" t="s">
        <v>1283</v>
      </c>
      <c r="G631" s="113">
        <v>26.52</v>
      </c>
      <c r="H631" s="113">
        <v>32.479999999999997</v>
      </c>
      <c r="I631" s="92">
        <f t="shared" si="9"/>
        <v>7730.2399999999989</v>
      </c>
    </row>
    <row r="632" spans="1:9" ht="30" customHeight="1" x14ac:dyDescent="0.2">
      <c r="A632" s="88" t="s">
        <v>299</v>
      </c>
      <c r="B632" s="95">
        <v>92001</v>
      </c>
      <c r="C632" s="96" t="s">
        <v>68</v>
      </c>
      <c r="D632" s="94" t="s">
        <v>3804</v>
      </c>
      <c r="E632" s="89" t="s">
        <v>1</v>
      </c>
      <c r="F632" s="89" t="s">
        <v>1284</v>
      </c>
      <c r="G632" s="113">
        <v>28.41</v>
      </c>
      <c r="H632" s="113">
        <v>34.79</v>
      </c>
      <c r="I632" s="92">
        <f t="shared" si="9"/>
        <v>1530.76</v>
      </c>
    </row>
    <row r="633" spans="1:9" ht="30" customHeight="1" x14ac:dyDescent="0.2">
      <c r="A633" s="88" t="s">
        <v>300</v>
      </c>
      <c r="B633" s="95">
        <v>91955</v>
      </c>
      <c r="C633" s="96" t="s">
        <v>68</v>
      </c>
      <c r="D633" s="94" t="s">
        <v>3805</v>
      </c>
      <c r="E633" s="89" t="s">
        <v>1</v>
      </c>
      <c r="F633" s="89" t="s">
        <v>410</v>
      </c>
      <c r="G633" s="113">
        <v>30.75</v>
      </c>
      <c r="H633" s="113">
        <v>37.659999999999997</v>
      </c>
      <c r="I633" s="92">
        <f t="shared" si="9"/>
        <v>37.659999999999997</v>
      </c>
    </row>
    <row r="634" spans="1:9" ht="30" customHeight="1" x14ac:dyDescent="0.2">
      <c r="A634" s="88" t="s">
        <v>301</v>
      </c>
      <c r="B634" s="95">
        <v>92029</v>
      </c>
      <c r="C634" s="96" t="s">
        <v>68</v>
      </c>
      <c r="D634" s="94" t="s">
        <v>3806</v>
      </c>
      <c r="E634" s="89" t="s">
        <v>1</v>
      </c>
      <c r="F634" s="89" t="s">
        <v>993</v>
      </c>
      <c r="G634" s="113">
        <v>48.51</v>
      </c>
      <c r="H634" s="113">
        <v>59.41</v>
      </c>
      <c r="I634" s="92">
        <f t="shared" si="9"/>
        <v>475.28</v>
      </c>
    </row>
    <row r="635" spans="1:9" ht="30" customHeight="1" x14ac:dyDescent="0.2">
      <c r="A635" s="88" t="s">
        <v>302</v>
      </c>
      <c r="B635" s="95">
        <v>91953</v>
      </c>
      <c r="C635" s="96" t="s">
        <v>68</v>
      </c>
      <c r="D635" s="94" t="s">
        <v>3807</v>
      </c>
      <c r="E635" s="89" t="s">
        <v>1</v>
      </c>
      <c r="F635" s="89" t="s">
        <v>1211</v>
      </c>
      <c r="G635" s="113">
        <v>25.27</v>
      </c>
      <c r="H635" s="113">
        <v>30.95</v>
      </c>
      <c r="I635" s="92">
        <f t="shared" si="9"/>
        <v>990.4</v>
      </c>
    </row>
    <row r="636" spans="1:9" ht="30" customHeight="1" x14ac:dyDescent="0.2">
      <c r="A636" s="88" t="s">
        <v>303</v>
      </c>
      <c r="B636" s="95">
        <v>91959</v>
      </c>
      <c r="C636" s="96" t="s">
        <v>68</v>
      </c>
      <c r="D636" s="94" t="s">
        <v>3808</v>
      </c>
      <c r="E636" s="89" t="s">
        <v>1</v>
      </c>
      <c r="F636" s="89" t="s">
        <v>1010</v>
      </c>
      <c r="G636" s="113">
        <v>38.549999999999997</v>
      </c>
      <c r="H636" s="113">
        <v>47.21</v>
      </c>
      <c r="I636" s="92">
        <f t="shared" si="9"/>
        <v>991.41</v>
      </c>
    </row>
    <row r="637" spans="1:9" ht="30" customHeight="1" x14ac:dyDescent="0.2">
      <c r="A637" s="88" t="s">
        <v>304</v>
      </c>
      <c r="B637" s="95">
        <v>91967</v>
      </c>
      <c r="C637" s="96" t="s">
        <v>68</v>
      </c>
      <c r="D637" s="94" t="s">
        <v>3809</v>
      </c>
      <c r="E637" s="89" t="s">
        <v>1</v>
      </c>
      <c r="F637" s="89" t="s">
        <v>964</v>
      </c>
      <c r="G637" s="113">
        <v>51.82</v>
      </c>
      <c r="H637" s="113">
        <v>63.46</v>
      </c>
      <c r="I637" s="92">
        <f t="shared" si="9"/>
        <v>126.92</v>
      </c>
    </row>
    <row r="638" spans="1:9" ht="30" customHeight="1" x14ac:dyDescent="0.2">
      <c r="A638" s="88" t="s">
        <v>305</v>
      </c>
      <c r="B638" s="95">
        <v>91969</v>
      </c>
      <c r="C638" s="96" t="s">
        <v>68</v>
      </c>
      <c r="D638" s="94" t="s">
        <v>3810</v>
      </c>
      <c r="E638" s="89" t="s">
        <v>1</v>
      </c>
      <c r="F638" s="89" t="s">
        <v>964</v>
      </c>
      <c r="G638" s="113">
        <v>68.19</v>
      </c>
      <c r="H638" s="113">
        <v>83.51</v>
      </c>
      <c r="I638" s="92">
        <f t="shared" si="9"/>
        <v>167.02</v>
      </c>
    </row>
    <row r="639" spans="1:9" ht="30" customHeight="1" x14ac:dyDescent="0.2">
      <c r="A639" s="88" t="s">
        <v>306</v>
      </c>
      <c r="B639" s="96" t="s">
        <v>1286</v>
      </c>
      <c r="C639" s="96" t="s">
        <v>409</v>
      </c>
      <c r="D639" s="94" t="s">
        <v>1287</v>
      </c>
      <c r="E639" s="89" t="s">
        <v>1</v>
      </c>
      <c r="F639" s="89" t="s">
        <v>991</v>
      </c>
      <c r="G639" s="113">
        <v>45.64</v>
      </c>
      <c r="H639" s="113">
        <v>55.9</v>
      </c>
      <c r="I639" s="92">
        <f t="shared" si="9"/>
        <v>2068.2999999999997</v>
      </c>
    </row>
    <row r="640" spans="1:9" ht="30" customHeight="1" x14ac:dyDescent="0.2">
      <c r="A640" s="88" t="s">
        <v>307</v>
      </c>
      <c r="B640" s="96" t="s">
        <v>1288</v>
      </c>
      <c r="C640" s="96" t="s">
        <v>409</v>
      </c>
      <c r="D640" s="94" t="s">
        <v>1289</v>
      </c>
      <c r="E640" s="89" t="s">
        <v>1</v>
      </c>
      <c r="F640" s="89" t="s">
        <v>898</v>
      </c>
      <c r="G640" s="113">
        <v>113.62</v>
      </c>
      <c r="H640" s="113">
        <v>139.15</v>
      </c>
      <c r="I640" s="92">
        <f t="shared" si="9"/>
        <v>3757.05</v>
      </c>
    </row>
    <row r="641" spans="1:12" ht="30" customHeight="1" x14ac:dyDescent="0.2">
      <c r="A641" s="88" t="s">
        <v>308</v>
      </c>
      <c r="B641" s="95">
        <v>100903</v>
      </c>
      <c r="C641" s="96" t="s">
        <v>68</v>
      </c>
      <c r="D641" s="94" t="s">
        <v>3813</v>
      </c>
      <c r="E641" s="89" t="s">
        <v>1</v>
      </c>
      <c r="F641" s="89" t="s">
        <v>1290</v>
      </c>
      <c r="G641" s="113">
        <v>26.3</v>
      </c>
      <c r="H641" s="113">
        <v>32.21</v>
      </c>
      <c r="I641" s="92">
        <f t="shared" si="9"/>
        <v>3510.89</v>
      </c>
    </row>
    <row r="642" spans="1:12" ht="30" customHeight="1" x14ac:dyDescent="0.2">
      <c r="A642" s="88" t="s">
        <v>309</v>
      </c>
      <c r="B642" s="96" t="s">
        <v>1291</v>
      </c>
      <c r="C642" s="96" t="s">
        <v>409</v>
      </c>
      <c r="D642" s="94" t="s">
        <v>1292</v>
      </c>
      <c r="E642" s="89" t="s">
        <v>1</v>
      </c>
      <c r="F642" s="89" t="s">
        <v>988</v>
      </c>
      <c r="G642" s="113">
        <v>126.05</v>
      </c>
      <c r="H642" s="113">
        <v>154.37</v>
      </c>
      <c r="I642" s="92">
        <f t="shared" si="9"/>
        <v>3859.25</v>
      </c>
    </row>
    <row r="643" spans="1:12" ht="30" customHeight="1" x14ac:dyDescent="0.2">
      <c r="A643" s="88" t="s">
        <v>310</v>
      </c>
      <c r="B643" s="95">
        <v>97607</v>
      </c>
      <c r="C643" s="96" t="s">
        <v>68</v>
      </c>
      <c r="D643" s="94" t="s">
        <v>3811</v>
      </c>
      <c r="E643" s="89" t="s">
        <v>1</v>
      </c>
      <c r="F643" s="89" t="s">
        <v>1294</v>
      </c>
      <c r="G643" s="113">
        <v>101.98</v>
      </c>
      <c r="H643" s="113">
        <v>124.89</v>
      </c>
      <c r="I643" s="92">
        <f t="shared" si="9"/>
        <v>9491.64</v>
      </c>
    </row>
    <row r="644" spans="1:12" ht="30" customHeight="1" x14ac:dyDescent="0.2">
      <c r="A644" s="88" t="s">
        <v>311</v>
      </c>
      <c r="B644" s="96" t="s">
        <v>1295</v>
      </c>
      <c r="C644" s="96" t="s">
        <v>409</v>
      </c>
      <c r="D644" s="94" t="s">
        <v>1296</v>
      </c>
      <c r="E644" s="89" t="s">
        <v>1</v>
      </c>
      <c r="F644" s="89" t="s">
        <v>988</v>
      </c>
      <c r="G644" s="113">
        <v>127.72</v>
      </c>
      <c r="H644" s="113">
        <v>156.41999999999999</v>
      </c>
      <c r="I644" s="92">
        <f t="shared" si="9"/>
        <v>3910.4999999999995</v>
      </c>
    </row>
    <row r="645" spans="1:12" ht="30" customHeight="1" x14ac:dyDescent="0.2">
      <c r="A645" s="88" t="s">
        <v>312</v>
      </c>
      <c r="B645" s="95">
        <v>91960</v>
      </c>
      <c r="C645" s="96" t="s">
        <v>68</v>
      </c>
      <c r="D645" s="94" t="s">
        <v>3812</v>
      </c>
      <c r="E645" s="89" t="s">
        <v>1</v>
      </c>
      <c r="F645" s="89" t="s">
        <v>1107</v>
      </c>
      <c r="G645" s="113">
        <v>40.159999999999997</v>
      </c>
      <c r="H645" s="113">
        <v>49.18</v>
      </c>
      <c r="I645" s="92">
        <f t="shared" si="9"/>
        <v>196.72</v>
      </c>
    </row>
    <row r="646" spans="1:12" ht="30" customHeight="1" x14ac:dyDescent="0.2">
      <c r="A646" s="88" t="s">
        <v>313</v>
      </c>
      <c r="B646" s="96" t="s">
        <v>1298</v>
      </c>
      <c r="C646" s="96" t="s">
        <v>409</v>
      </c>
      <c r="D646" s="94" t="s">
        <v>1299</v>
      </c>
      <c r="E646" s="89" t="s">
        <v>1</v>
      </c>
      <c r="F646" s="89" t="s">
        <v>1300</v>
      </c>
      <c r="G646" s="113">
        <v>113.62</v>
      </c>
      <c r="H646" s="113">
        <v>139.15</v>
      </c>
      <c r="I646" s="92">
        <f t="shared" si="9"/>
        <v>24629.55</v>
      </c>
    </row>
    <row r="647" spans="1:12" ht="30" customHeight="1" x14ac:dyDescent="0.2">
      <c r="A647" s="88" t="s">
        <v>314</v>
      </c>
      <c r="B647" s="96" t="s">
        <v>1301</v>
      </c>
      <c r="C647" s="96" t="s">
        <v>409</v>
      </c>
      <c r="D647" s="94" t="s">
        <v>65</v>
      </c>
      <c r="E647" s="89" t="s">
        <v>1</v>
      </c>
      <c r="F647" s="89" t="s">
        <v>654</v>
      </c>
      <c r="G647" s="113">
        <v>11.92</v>
      </c>
      <c r="H647" s="113">
        <v>14.6</v>
      </c>
      <c r="I647" s="92">
        <f t="shared" si="9"/>
        <v>262.8</v>
      </c>
    </row>
    <row r="648" spans="1:12" s="10" customFormat="1" ht="14.25" x14ac:dyDescent="0.2">
      <c r="A648" s="101" t="s">
        <v>315</v>
      </c>
      <c r="B648" s="102"/>
      <c r="C648" s="102"/>
      <c r="D648" s="103" t="s">
        <v>1302</v>
      </c>
      <c r="E648" s="102"/>
      <c r="F648" s="102"/>
      <c r="G648" s="112"/>
      <c r="H648" s="112"/>
      <c r="I648" s="115">
        <v>67415.34</v>
      </c>
      <c r="K648" s="217"/>
      <c r="L648" s="213"/>
    </row>
    <row r="649" spans="1:12" ht="35.1" customHeight="1" x14ac:dyDescent="0.2">
      <c r="A649" s="88" t="s">
        <v>316</v>
      </c>
      <c r="B649" s="93">
        <v>97328</v>
      </c>
      <c r="C649" s="89" t="s">
        <v>68</v>
      </c>
      <c r="D649" s="94" t="s">
        <v>3814</v>
      </c>
      <c r="E649" s="89" t="s">
        <v>8</v>
      </c>
      <c r="F649" s="89" t="s">
        <v>1304</v>
      </c>
      <c r="G649" s="113">
        <v>41.89</v>
      </c>
      <c r="H649" s="113">
        <v>51.3</v>
      </c>
      <c r="I649" s="92">
        <f t="shared" si="9"/>
        <v>14466.599999999999</v>
      </c>
    </row>
    <row r="650" spans="1:12" ht="35.1" customHeight="1" x14ac:dyDescent="0.2">
      <c r="A650" s="88" t="s">
        <v>317</v>
      </c>
      <c r="B650" s="93">
        <v>97327</v>
      </c>
      <c r="C650" s="89" t="s">
        <v>68</v>
      </c>
      <c r="D650" s="94" t="s">
        <v>3815</v>
      </c>
      <c r="E650" s="89" t="s">
        <v>8</v>
      </c>
      <c r="F650" s="89" t="s">
        <v>1305</v>
      </c>
      <c r="G650" s="113">
        <v>25.46</v>
      </c>
      <c r="H650" s="113">
        <v>31.18</v>
      </c>
      <c r="I650" s="92">
        <f t="shared" si="9"/>
        <v>1340.74</v>
      </c>
    </row>
    <row r="651" spans="1:12" ht="35.1" customHeight="1" x14ac:dyDescent="0.2">
      <c r="A651" s="88" t="s">
        <v>318</v>
      </c>
      <c r="B651" s="93">
        <v>97330</v>
      </c>
      <c r="C651" s="89" t="s">
        <v>68</v>
      </c>
      <c r="D651" s="94" t="s">
        <v>3816</v>
      </c>
      <c r="E651" s="89" t="s">
        <v>8</v>
      </c>
      <c r="F651" s="89" t="s">
        <v>1173</v>
      </c>
      <c r="G651" s="113">
        <v>65.849999999999994</v>
      </c>
      <c r="H651" s="113">
        <v>80.650000000000006</v>
      </c>
      <c r="I651" s="92">
        <f t="shared" si="9"/>
        <v>887.15000000000009</v>
      </c>
    </row>
    <row r="652" spans="1:12" ht="35.1" customHeight="1" x14ac:dyDescent="0.2">
      <c r="A652" s="88" t="s">
        <v>319</v>
      </c>
      <c r="B652" s="93">
        <v>97333</v>
      </c>
      <c r="C652" s="89" t="s">
        <v>68</v>
      </c>
      <c r="D652" s="94" t="s">
        <v>3817</v>
      </c>
      <c r="E652" s="89" t="s">
        <v>8</v>
      </c>
      <c r="F652" s="89" t="s">
        <v>1305</v>
      </c>
      <c r="G652" s="113">
        <v>54.14</v>
      </c>
      <c r="H652" s="113">
        <v>66.31</v>
      </c>
      <c r="I652" s="92">
        <f t="shared" si="9"/>
        <v>2851.33</v>
      </c>
    </row>
    <row r="653" spans="1:12" ht="35.1" customHeight="1" x14ac:dyDescent="0.2">
      <c r="A653" s="88" t="s">
        <v>320</v>
      </c>
      <c r="B653" s="96" t="s">
        <v>1308</v>
      </c>
      <c r="C653" s="96" t="s">
        <v>409</v>
      </c>
      <c r="D653" s="94" t="s">
        <v>3818</v>
      </c>
      <c r="E653" s="89" t="s">
        <v>25</v>
      </c>
      <c r="F653" s="89" t="s">
        <v>1309</v>
      </c>
      <c r="G653" s="113">
        <v>14.61</v>
      </c>
      <c r="H653" s="113">
        <v>17.89</v>
      </c>
      <c r="I653" s="92">
        <f t="shared" si="9"/>
        <v>10193.722</v>
      </c>
    </row>
    <row r="654" spans="1:12" ht="35.1" customHeight="1" x14ac:dyDescent="0.2">
      <c r="A654" s="88" t="s">
        <v>321</v>
      </c>
      <c r="B654" s="96" t="s">
        <v>1310</v>
      </c>
      <c r="C654" s="96" t="s">
        <v>409</v>
      </c>
      <c r="D654" s="94" t="s">
        <v>1311</v>
      </c>
      <c r="E654" s="89" t="s">
        <v>1</v>
      </c>
      <c r="F654" s="89" t="s">
        <v>1312</v>
      </c>
      <c r="G654" s="113">
        <v>76.75</v>
      </c>
      <c r="H654" s="113">
        <v>94</v>
      </c>
      <c r="I654" s="92">
        <f t="shared" si="9"/>
        <v>25474</v>
      </c>
    </row>
    <row r="655" spans="1:12" ht="35.1" customHeight="1" x14ac:dyDescent="0.2">
      <c r="A655" s="88" t="s">
        <v>322</v>
      </c>
      <c r="B655" s="95">
        <v>89865</v>
      </c>
      <c r="C655" s="96" t="s">
        <v>68</v>
      </c>
      <c r="D655" s="94" t="s">
        <v>3819</v>
      </c>
      <c r="E655" s="89" t="s">
        <v>8</v>
      </c>
      <c r="F655" s="89" t="s">
        <v>1314</v>
      </c>
      <c r="G655" s="113">
        <v>14.8</v>
      </c>
      <c r="H655" s="113">
        <v>18.13</v>
      </c>
      <c r="I655" s="92">
        <f t="shared" si="9"/>
        <v>2732.1909999999998</v>
      </c>
    </row>
    <row r="656" spans="1:12" s="118" customFormat="1" ht="35.1" customHeight="1" x14ac:dyDescent="0.2">
      <c r="A656" s="119" t="s">
        <v>323</v>
      </c>
      <c r="B656" s="120">
        <v>89866</v>
      </c>
      <c r="C656" s="121" t="s">
        <v>68</v>
      </c>
      <c r="D656" s="122" t="s">
        <v>3820</v>
      </c>
      <c r="E656" s="123" t="s">
        <v>1</v>
      </c>
      <c r="F656" s="123" t="s">
        <v>1316</v>
      </c>
      <c r="G656" s="124">
        <v>6.05</v>
      </c>
      <c r="H656" s="124">
        <v>7.41</v>
      </c>
      <c r="I656" s="125">
        <f t="shared" si="9"/>
        <v>2000.7</v>
      </c>
      <c r="K656" s="221"/>
      <c r="L656" s="214"/>
    </row>
    <row r="657" spans="1:12" ht="35.1" customHeight="1" x14ac:dyDescent="0.2">
      <c r="A657" s="88" t="s">
        <v>324</v>
      </c>
      <c r="B657" s="95">
        <v>89448</v>
      </c>
      <c r="C657" s="96" t="s">
        <v>68</v>
      </c>
      <c r="D657" s="94" t="s">
        <v>3821</v>
      </c>
      <c r="E657" s="89" t="s">
        <v>8</v>
      </c>
      <c r="F657" s="89" t="s">
        <v>1317</v>
      </c>
      <c r="G657" s="113">
        <v>15.8</v>
      </c>
      <c r="H657" s="113">
        <v>19.350000000000001</v>
      </c>
      <c r="I657" s="92">
        <f t="shared" si="9"/>
        <v>5346.4050000000007</v>
      </c>
    </row>
    <row r="658" spans="1:12" ht="35.1" customHeight="1" x14ac:dyDescent="0.2">
      <c r="A658" s="88" t="s">
        <v>325</v>
      </c>
      <c r="B658" s="95">
        <v>89498</v>
      </c>
      <c r="C658" s="96" t="s">
        <v>68</v>
      </c>
      <c r="D658" s="94" t="s">
        <v>3822</v>
      </c>
      <c r="E658" s="89" t="s">
        <v>1</v>
      </c>
      <c r="F658" s="89" t="s">
        <v>976</v>
      </c>
      <c r="G658" s="113">
        <v>11.6</v>
      </c>
      <c r="H658" s="113">
        <v>14.21</v>
      </c>
      <c r="I658" s="92">
        <f t="shared" si="9"/>
        <v>71.050000000000011</v>
      </c>
    </row>
    <row r="659" spans="1:12" ht="35.1" customHeight="1" x14ac:dyDescent="0.2">
      <c r="A659" s="88" t="s">
        <v>326</v>
      </c>
      <c r="B659" s="95">
        <v>89497</v>
      </c>
      <c r="C659" s="96" t="s">
        <v>68</v>
      </c>
      <c r="D659" s="94" t="s">
        <v>3823</v>
      </c>
      <c r="E659" s="89" t="s">
        <v>1</v>
      </c>
      <c r="F659" s="89" t="s">
        <v>1085</v>
      </c>
      <c r="G659" s="113">
        <v>11.54</v>
      </c>
      <c r="H659" s="113">
        <v>14.13</v>
      </c>
      <c r="I659" s="92">
        <f t="shared" si="9"/>
        <v>946.71</v>
      </c>
    </row>
    <row r="660" spans="1:12" ht="35.1" customHeight="1" x14ac:dyDescent="0.2">
      <c r="A660" s="88" t="s">
        <v>327</v>
      </c>
      <c r="B660" s="95">
        <v>89623</v>
      </c>
      <c r="C660" s="96" t="s">
        <v>68</v>
      </c>
      <c r="D660" s="94" t="s">
        <v>3824</v>
      </c>
      <c r="E660" s="89" t="s">
        <v>1</v>
      </c>
      <c r="F660" s="89" t="s">
        <v>1010</v>
      </c>
      <c r="G660" s="113">
        <v>16.97</v>
      </c>
      <c r="H660" s="113">
        <v>20.78</v>
      </c>
      <c r="I660" s="92">
        <f t="shared" si="9"/>
        <v>436.38</v>
      </c>
    </row>
    <row r="661" spans="1:12" ht="35.1" customHeight="1" x14ac:dyDescent="0.2">
      <c r="A661" s="88" t="s">
        <v>328</v>
      </c>
      <c r="B661" s="95">
        <v>103964</v>
      </c>
      <c r="C661" s="96" t="s">
        <v>68</v>
      </c>
      <c r="D661" s="94" t="s">
        <v>3825</v>
      </c>
      <c r="E661" s="89" t="s">
        <v>1</v>
      </c>
      <c r="F661" s="89" t="s">
        <v>1318</v>
      </c>
      <c r="G661" s="113">
        <v>7.09</v>
      </c>
      <c r="H661" s="113">
        <v>8.68</v>
      </c>
      <c r="I661" s="92">
        <f t="shared" si="9"/>
        <v>668.36</v>
      </c>
    </row>
    <row r="662" spans="1:12" s="10" customFormat="1" ht="14.25" x14ac:dyDescent="0.2">
      <c r="A662" s="101" t="s">
        <v>329</v>
      </c>
      <c r="B662" s="102"/>
      <c r="C662" s="102"/>
      <c r="D662" s="103" t="s">
        <v>1319</v>
      </c>
      <c r="E662" s="102"/>
      <c r="F662" s="102"/>
      <c r="G662" s="112"/>
      <c r="H662" s="112"/>
      <c r="I662" s="115">
        <v>222224.58</v>
      </c>
      <c r="K662" s="217"/>
      <c r="L662" s="213"/>
    </row>
    <row r="663" spans="1:12" ht="35.1" customHeight="1" x14ac:dyDescent="0.2">
      <c r="A663" s="98" t="s">
        <v>330</v>
      </c>
      <c r="B663" s="95">
        <v>98301</v>
      </c>
      <c r="C663" s="96" t="s">
        <v>68</v>
      </c>
      <c r="D663" s="94" t="s">
        <v>3826</v>
      </c>
      <c r="E663" s="89" t="s">
        <v>1</v>
      </c>
      <c r="F663" s="89" t="s">
        <v>1203</v>
      </c>
      <c r="G663" s="113">
        <v>591.54</v>
      </c>
      <c r="H663" s="113">
        <v>724.46</v>
      </c>
      <c r="I663" s="92">
        <f t="shared" si="9"/>
        <v>10866.900000000001</v>
      </c>
    </row>
    <row r="664" spans="1:12" ht="35.1" customHeight="1" x14ac:dyDescent="0.2">
      <c r="A664" s="98" t="s">
        <v>331</v>
      </c>
      <c r="B664" s="95">
        <v>98305</v>
      </c>
      <c r="C664" s="96" t="s">
        <v>68</v>
      </c>
      <c r="D664" s="94" t="s">
        <v>3827</v>
      </c>
      <c r="E664" s="89" t="s">
        <v>1</v>
      </c>
      <c r="F664" s="89" t="s">
        <v>964</v>
      </c>
      <c r="G664" s="113">
        <v>2678.36</v>
      </c>
      <c r="H664" s="113">
        <v>3280.19</v>
      </c>
      <c r="I664" s="92">
        <f t="shared" si="9"/>
        <v>6560.38</v>
      </c>
    </row>
    <row r="665" spans="1:12" ht="35.1" customHeight="1" x14ac:dyDescent="0.2">
      <c r="A665" s="98" t="s">
        <v>332</v>
      </c>
      <c r="B665" s="96" t="s">
        <v>1322</v>
      </c>
      <c r="C665" s="96" t="s">
        <v>409</v>
      </c>
      <c r="D665" s="94" t="s">
        <v>1323</v>
      </c>
      <c r="E665" s="89" t="s">
        <v>1</v>
      </c>
      <c r="F665" s="89" t="s">
        <v>993</v>
      </c>
      <c r="G665" s="113">
        <v>2803.26</v>
      </c>
      <c r="H665" s="113">
        <v>3433.16</v>
      </c>
      <c r="I665" s="92">
        <f t="shared" si="9"/>
        <v>27465.279999999999</v>
      </c>
    </row>
    <row r="666" spans="1:12" ht="35.1" customHeight="1" x14ac:dyDescent="0.2">
      <c r="A666" s="98" t="s">
        <v>333</v>
      </c>
      <c r="B666" s="96" t="s">
        <v>1324</v>
      </c>
      <c r="C666" s="96" t="s">
        <v>409</v>
      </c>
      <c r="D666" s="94" t="s">
        <v>1325</v>
      </c>
      <c r="E666" s="89" t="s">
        <v>1</v>
      </c>
      <c r="F666" s="89" t="s">
        <v>964</v>
      </c>
      <c r="G666" s="113">
        <v>188.24</v>
      </c>
      <c r="H666" s="113">
        <v>230.54</v>
      </c>
      <c r="I666" s="92">
        <f t="shared" si="9"/>
        <v>461.08</v>
      </c>
    </row>
    <row r="667" spans="1:12" ht="35.1" customHeight="1" x14ac:dyDescent="0.2">
      <c r="A667" s="98" t="s">
        <v>334</v>
      </c>
      <c r="B667" s="96" t="s">
        <v>1326</v>
      </c>
      <c r="C667" s="96" t="s">
        <v>409</v>
      </c>
      <c r="D667" s="94" t="s">
        <v>1327</v>
      </c>
      <c r="E667" s="89" t="s">
        <v>1</v>
      </c>
      <c r="F667" s="89" t="s">
        <v>1107</v>
      </c>
      <c r="G667" s="113">
        <v>27.21</v>
      </c>
      <c r="H667" s="113">
        <v>33.32</v>
      </c>
      <c r="I667" s="92">
        <f t="shared" si="9"/>
        <v>133.28</v>
      </c>
    </row>
    <row r="668" spans="1:12" ht="35.1" customHeight="1" x14ac:dyDescent="0.2">
      <c r="A668" s="98" t="s">
        <v>335</v>
      </c>
      <c r="B668" s="95">
        <v>98297</v>
      </c>
      <c r="C668" s="96" t="s">
        <v>68</v>
      </c>
      <c r="D668" s="94" t="s">
        <v>3828</v>
      </c>
      <c r="E668" s="89" t="s">
        <v>8</v>
      </c>
      <c r="F668" s="89" t="s">
        <v>1329</v>
      </c>
      <c r="G668" s="113">
        <v>9.98</v>
      </c>
      <c r="H668" s="113">
        <v>12.22</v>
      </c>
      <c r="I668" s="92">
        <f t="shared" si="9"/>
        <v>80961.166000000012</v>
      </c>
    </row>
    <row r="669" spans="1:12" ht="35.1" customHeight="1" x14ac:dyDescent="0.2">
      <c r="A669" s="98" t="s">
        <v>336</v>
      </c>
      <c r="B669" s="96" t="s">
        <v>1330</v>
      </c>
      <c r="C669" s="96" t="s">
        <v>409</v>
      </c>
      <c r="D669" s="94" t="s">
        <v>1331</v>
      </c>
      <c r="E669" s="89" t="s">
        <v>8</v>
      </c>
      <c r="F669" s="89" t="s">
        <v>1332</v>
      </c>
      <c r="G669" s="113">
        <v>14.81</v>
      </c>
      <c r="H669" s="113">
        <v>18.14</v>
      </c>
      <c r="I669" s="92">
        <f t="shared" si="9"/>
        <v>1995.4</v>
      </c>
    </row>
    <row r="670" spans="1:12" s="118" customFormat="1" ht="35.1" customHeight="1" x14ac:dyDescent="0.2">
      <c r="A670" s="127" t="s">
        <v>337</v>
      </c>
      <c r="B670" s="120">
        <v>98307</v>
      </c>
      <c r="C670" s="121" t="s">
        <v>68</v>
      </c>
      <c r="D670" s="122" t="s">
        <v>3829</v>
      </c>
      <c r="E670" s="123" t="s">
        <v>1</v>
      </c>
      <c r="F670" s="123" t="s">
        <v>1039</v>
      </c>
      <c r="G670" s="124">
        <v>39.770000000000003</v>
      </c>
      <c r="H670" s="124">
        <v>48.71</v>
      </c>
      <c r="I670" s="125">
        <f t="shared" si="9"/>
        <v>8719.09</v>
      </c>
      <c r="K670" s="221"/>
      <c r="L670" s="214"/>
    </row>
    <row r="671" spans="1:12" ht="35.1" customHeight="1" x14ac:dyDescent="0.2">
      <c r="A671" s="98" t="s">
        <v>338</v>
      </c>
      <c r="B671" s="95">
        <v>95795</v>
      </c>
      <c r="C671" s="96" t="s">
        <v>68</v>
      </c>
      <c r="D671" s="94" t="s">
        <v>3782</v>
      </c>
      <c r="E671" s="89" t="s">
        <v>1</v>
      </c>
      <c r="F671" s="89" t="s">
        <v>1249</v>
      </c>
      <c r="G671" s="113">
        <v>27.33</v>
      </c>
      <c r="H671" s="113">
        <v>33.47</v>
      </c>
      <c r="I671" s="92">
        <f t="shared" si="9"/>
        <v>1137.98</v>
      </c>
    </row>
    <row r="672" spans="1:12" ht="35.1" customHeight="1" x14ac:dyDescent="0.2">
      <c r="A672" s="98" t="s">
        <v>339</v>
      </c>
      <c r="B672" s="95">
        <v>91875</v>
      </c>
      <c r="C672" s="96" t="s">
        <v>68</v>
      </c>
      <c r="D672" s="94" t="s">
        <v>3830</v>
      </c>
      <c r="E672" s="89" t="s">
        <v>1</v>
      </c>
      <c r="F672" s="89" t="s">
        <v>1335</v>
      </c>
      <c r="G672" s="113">
        <v>6.48</v>
      </c>
      <c r="H672" s="113">
        <v>7.94</v>
      </c>
      <c r="I672" s="92">
        <f t="shared" ref="I672:I729" si="10">H672*F672</f>
        <v>428.76000000000005</v>
      </c>
    </row>
    <row r="673" spans="1:9" ht="35.1" customHeight="1" x14ac:dyDescent="0.2">
      <c r="A673" s="98" t="s">
        <v>340</v>
      </c>
      <c r="B673" s="95">
        <v>91940</v>
      </c>
      <c r="C673" s="96" t="s">
        <v>68</v>
      </c>
      <c r="D673" s="94" t="s">
        <v>3831</v>
      </c>
      <c r="E673" s="89" t="s">
        <v>1</v>
      </c>
      <c r="F673" s="89" t="s">
        <v>1337</v>
      </c>
      <c r="G673" s="113">
        <v>14.29</v>
      </c>
      <c r="H673" s="113">
        <v>17.5</v>
      </c>
      <c r="I673" s="92">
        <f t="shared" si="10"/>
        <v>1820</v>
      </c>
    </row>
    <row r="674" spans="1:9" ht="35.1" customHeight="1" x14ac:dyDescent="0.2">
      <c r="A674" s="98" t="s">
        <v>341</v>
      </c>
      <c r="B674" s="95">
        <v>91943</v>
      </c>
      <c r="C674" s="96" t="s">
        <v>68</v>
      </c>
      <c r="D674" s="94" t="s">
        <v>3749</v>
      </c>
      <c r="E674" s="89" t="s">
        <v>1</v>
      </c>
      <c r="F674" s="89" t="s">
        <v>410</v>
      </c>
      <c r="G674" s="113">
        <v>16.05</v>
      </c>
      <c r="H674" s="113">
        <v>19.66</v>
      </c>
      <c r="I674" s="92">
        <f t="shared" si="10"/>
        <v>19.66</v>
      </c>
    </row>
    <row r="675" spans="1:9" ht="35.1" customHeight="1" x14ac:dyDescent="0.2">
      <c r="A675" s="98" t="s">
        <v>342</v>
      </c>
      <c r="B675" s="95">
        <v>92370</v>
      </c>
      <c r="C675" s="96" t="s">
        <v>68</v>
      </c>
      <c r="D675" s="94" t="s">
        <v>3832</v>
      </c>
      <c r="E675" s="89" t="s">
        <v>1</v>
      </c>
      <c r="F675" s="89" t="s">
        <v>970</v>
      </c>
      <c r="G675" s="113">
        <v>35.200000000000003</v>
      </c>
      <c r="H675" s="113">
        <v>43.11</v>
      </c>
      <c r="I675" s="92">
        <f t="shared" si="10"/>
        <v>603.54</v>
      </c>
    </row>
    <row r="676" spans="1:9" ht="35.1" customHeight="1" x14ac:dyDescent="0.2">
      <c r="A676" s="98" t="s">
        <v>343</v>
      </c>
      <c r="B676" s="93">
        <v>92697</v>
      </c>
      <c r="C676" s="89" t="s">
        <v>68</v>
      </c>
      <c r="D676" s="94" t="s">
        <v>3833</v>
      </c>
      <c r="E676" s="89" t="s">
        <v>1</v>
      </c>
      <c r="F676" s="89" t="s">
        <v>657</v>
      </c>
      <c r="G676" s="113">
        <v>34.880000000000003</v>
      </c>
      <c r="H676" s="113">
        <v>42.72</v>
      </c>
      <c r="I676" s="92">
        <f t="shared" si="10"/>
        <v>256.32</v>
      </c>
    </row>
    <row r="677" spans="1:9" ht="35.1" customHeight="1" x14ac:dyDescent="0.2">
      <c r="A677" s="98" t="s">
        <v>344</v>
      </c>
      <c r="B677" s="93">
        <v>92662</v>
      </c>
      <c r="C677" s="89" t="s">
        <v>68</v>
      </c>
      <c r="D677" s="94" t="s">
        <v>3785</v>
      </c>
      <c r="E677" s="89" t="s">
        <v>1</v>
      </c>
      <c r="F677" s="89" t="s">
        <v>1202</v>
      </c>
      <c r="G677" s="113">
        <v>39.69</v>
      </c>
      <c r="H677" s="113">
        <v>48.61</v>
      </c>
      <c r="I677" s="92">
        <f t="shared" si="10"/>
        <v>1895.79</v>
      </c>
    </row>
    <row r="678" spans="1:9" ht="35.1" customHeight="1" x14ac:dyDescent="0.2">
      <c r="A678" s="98" t="s">
        <v>345</v>
      </c>
      <c r="B678" s="93">
        <v>92660</v>
      </c>
      <c r="C678" s="89" t="s">
        <v>68</v>
      </c>
      <c r="D678" s="94" t="s">
        <v>3786</v>
      </c>
      <c r="E678" s="89" t="s">
        <v>1</v>
      </c>
      <c r="F678" s="89" t="s">
        <v>993</v>
      </c>
      <c r="G678" s="113">
        <v>34.19</v>
      </c>
      <c r="H678" s="113">
        <v>41.87</v>
      </c>
      <c r="I678" s="92">
        <f t="shared" si="10"/>
        <v>334.96</v>
      </c>
    </row>
    <row r="679" spans="1:9" ht="35.1" customHeight="1" x14ac:dyDescent="0.2">
      <c r="A679" s="98" t="s">
        <v>346</v>
      </c>
      <c r="B679" s="93">
        <v>92666</v>
      </c>
      <c r="C679" s="89" t="s">
        <v>68</v>
      </c>
      <c r="D679" s="94" t="s">
        <v>3834</v>
      </c>
      <c r="E679" s="89" t="s">
        <v>1</v>
      </c>
      <c r="F679" s="89" t="s">
        <v>997</v>
      </c>
      <c r="G679" s="113">
        <v>88.27</v>
      </c>
      <c r="H679" s="113">
        <v>108.1</v>
      </c>
      <c r="I679" s="92">
        <f t="shared" si="10"/>
        <v>324.29999999999995</v>
      </c>
    </row>
    <row r="680" spans="1:9" ht="35.1" customHeight="1" x14ac:dyDescent="0.2">
      <c r="A680" s="98" t="s">
        <v>347</v>
      </c>
      <c r="B680" s="93">
        <v>91945</v>
      </c>
      <c r="C680" s="89" t="s">
        <v>68</v>
      </c>
      <c r="D680" s="94" t="s">
        <v>3835</v>
      </c>
      <c r="E680" s="89" t="s">
        <v>1</v>
      </c>
      <c r="F680" s="89" t="s">
        <v>964</v>
      </c>
      <c r="G680" s="113">
        <v>11.87</v>
      </c>
      <c r="H680" s="113">
        <v>14.54</v>
      </c>
      <c r="I680" s="92">
        <f t="shared" si="10"/>
        <v>29.08</v>
      </c>
    </row>
    <row r="681" spans="1:9" ht="35.1" customHeight="1" x14ac:dyDescent="0.2">
      <c r="A681" s="98" t="s">
        <v>348</v>
      </c>
      <c r="B681" s="96" t="s">
        <v>1339</v>
      </c>
      <c r="C681" s="96" t="s">
        <v>409</v>
      </c>
      <c r="D681" s="94" t="s">
        <v>1340</v>
      </c>
      <c r="E681" s="89" t="s">
        <v>1</v>
      </c>
      <c r="F681" s="89" t="s">
        <v>964</v>
      </c>
      <c r="G681" s="113">
        <v>464.16</v>
      </c>
      <c r="H681" s="113">
        <v>568.46</v>
      </c>
      <c r="I681" s="92">
        <f t="shared" si="10"/>
        <v>1136.92</v>
      </c>
    </row>
    <row r="682" spans="1:9" ht="35.1" customHeight="1" x14ac:dyDescent="0.2">
      <c r="A682" s="98" t="s">
        <v>349</v>
      </c>
      <c r="B682" s="96" t="s">
        <v>1341</v>
      </c>
      <c r="C682" s="96" t="s">
        <v>409</v>
      </c>
      <c r="D682" s="94" t="s">
        <v>66</v>
      </c>
      <c r="E682" s="89" t="s">
        <v>1</v>
      </c>
      <c r="F682" s="89" t="s">
        <v>993</v>
      </c>
      <c r="G682" s="113">
        <v>466.06</v>
      </c>
      <c r="H682" s="113">
        <v>570.78</v>
      </c>
      <c r="I682" s="92">
        <f t="shared" si="10"/>
        <v>4566.24</v>
      </c>
    </row>
    <row r="683" spans="1:9" ht="35.1" customHeight="1" x14ac:dyDescent="0.2">
      <c r="A683" s="98" t="s">
        <v>350</v>
      </c>
      <c r="B683" s="95">
        <v>101795</v>
      </c>
      <c r="C683" s="96" t="s">
        <v>68</v>
      </c>
      <c r="D683" s="94" t="s">
        <v>3836</v>
      </c>
      <c r="E683" s="89" t="s">
        <v>1</v>
      </c>
      <c r="F683" s="89" t="s">
        <v>410</v>
      </c>
      <c r="G683" s="113">
        <v>530.04</v>
      </c>
      <c r="H683" s="113">
        <v>649.14</v>
      </c>
      <c r="I683" s="92">
        <f t="shared" si="10"/>
        <v>649.14</v>
      </c>
    </row>
    <row r="684" spans="1:9" ht="35.1" customHeight="1" x14ac:dyDescent="0.2">
      <c r="A684" s="98" t="s">
        <v>351</v>
      </c>
      <c r="B684" s="95">
        <v>100557</v>
      </c>
      <c r="C684" s="96" t="s">
        <v>68</v>
      </c>
      <c r="D684" s="94" t="s">
        <v>3837</v>
      </c>
      <c r="E684" s="89" t="s">
        <v>1</v>
      </c>
      <c r="F684" s="89" t="s">
        <v>410</v>
      </c>
      <c r="G684" s="113">
        <v>451.54</v>
      </c>
      <c r="H684" s="113">
        <v>553</v>
      </c>
      <c r="I684" s="92">
        <f t="shared" si="10"/>
        <v>553</v>
      </c>
    </row>
    <row r="685" spans="1:9" ht="35.1" customHeight="1" x14ac:dyDescent="0.2">
      <c r="A685" s="98" t="s">
        <v>352</v>
      </c>
      <c r="B685" s="95">
        <v>100556</v>
      </c>
      <c r="C685" s="96" t="s">
        <v>68</v>
      </c>
      <c r="D685" s="94" t="s">
        <v>3838</v>
      </c>
      <c r="E685" s="89" t="s">
        <v>1</v>
      </c>
      <c r="F685" s="89" t="s">
        <v>657</v>
      </c>
      <c r="G685" s="113">
        <v>36.71</v>
      </c>
      <c r="H685" s="113">
        <v>44.96</v>
      </c>
      <c r="I685" s="92">
        <f t="shared" si="10"/>
        <v>269.76</v>
      </c>
    </row>
    <row r="686" spans="1:9" ht="35.1" customHeight="1" x14ac:dyDescent="0.2">
      <c r="A686" s="98" t="s">
        <v>353</v>
      </c>
      <c r="B686" s="95">
        <v>91834</v>
      </c>
      <c r="C686" s="96" t="s">
        <v>68</v>
      </c>
      <c r="D686" s="94" t="s">
        <v>3774</v>
      </c>
      <c r="E686" s="89" t="s">
        <v>8</v>
      </c>
      <c r="F686" s="89" t="s">
        <v>1345</v>
      </c>
      <c r="G686" s="113">
        <f>G589</f>
        <v>17</v>
      </c>
      <c r="H686" s="113">
        <v>20.82</v>
      </c>
      <c r="I686" s="92">
        <f t="shared" si="10"/>
        <v>4538.76</v>
      </c>
    </row>
    <row r="687" spans="1:9" ht="35.1" customHeight="1" x14ac:dyDescent="0.2">
      <c r="A687" s="98" t="s">
        <v>354</v>
      </c>
      <c r="B687" s="93">
        <v>91834</v>
      </c>
      <c r="C687" s="89" t="s">
        <v>68</v>
      </c>
      <c r="D687" s="94" t="s">
        <v>3839</v>
      </c>
      <c r="E687" s="89" t="s">
        <v>8</v>
      </c>
      <c r="F687" s="89" t="s">
        <v>1346</v>
      </c>
      <c r="G687" s="113">
        <f>G686</f>
        <v>17</v>
      </c>
      <c r="H687" s="113">
        <v>20.82</v>
      </c>
      <c r="I687" s="92">
        <f t="shared" si="10"/>
        <v>5962.848</v>
      </c>
    </row>
    <row r="688" spans="1:9" ht="35.1" customHeight="1" x14ac:dyDescent="0.2">
      <c r="A688" s="98" t="s">
        <v>355</v>
      </c>
      <c r="B688" s="93">
        <v>91836</v>
      </c>
      <c r="C688" s="89" t="s">
        <v>68</v>
      </c>
      <c r="D688" s="94" t="s">
        <v>3775</v>
      </c>
      <c r="E688" s="89" t="s">
        <v>8</v>
      </c>
      <c r="F688" s="89" t="s">
        <v>1347</v>
      </c>
      <c r="G688" s="113">
        <v>18.850000000000001</v>
      </c>
      <c r="H688" s="113">
        <v>23.09</v>
      </c>
      <c r="I688" s="92">
        <f t="shared" si="10"/>
        <v>228.59100000000001</v>
      </c>
    </row>
    <row r="689" spans="1:12" ht="35.1" customHeight="1" x14ac:dyDescent="0.2">
      <c r="A689" s="98" t="s">
        <v>356</v>
      </c>
      <c r="B689" s="89" t="s">
        <v>1267</v>
      </c>
      <c r="C689" s="89" t="s">
        <v>409</v>
      </c>
      <c r="D689" s="122" t="s">
        <v>1268</v>
      </c>
      <c r="E689" s="89" t="s">
        <v>8</v>
      </c>
      <c r="F689" s="89" t="s">
        <v>1348</v>
      </c>
      <c r="G689" s="113">
        <v>108.12</v>
      </c>
      <c r="H689" s="113">
        <v>132.41</v>
      </c>
      <c r="I689" s="92">
        <f t="shared" si="10"/>
        <v>3945.8180000000002</v>
      </c>
    </row>
    <row r="690" spans="1:12" ht="35.1" customHeight="1" x14ac:dyDescent="0.2">
      <c r="A690" s="98" t="s">
        <v>357</v>
      </c>
      <c r="B690" s="96" t="s">
        <v>1225</v>
      </c>
      <c r="C690" s="96" t="s">
        <v>409</v>
      </c>
      <c r="D690" s="94" t="s">
        <v>1349</v>
      </c>
      <c r="E690" s="89" t="s">
        <v>8</v>
      </c>
      <c r="F690" s="89" t="s">
        <v>1350</v>
      </c>
      <c r="G690" s="113">
        <v>29.93</v>
      </c>
      <c r="H690" s="113">
        <v>36.659999999999997</v>
      </c>
      <c r="I690" s="92">
        <f t="shared" si="10"/>
        <v>865.17599999999993</v>
      </c>
    </row>
    <row r="691" spans="1:12" ht="35.1" customHeight="1" x14ac:dyDescent="0.2">
      <c r="A691" s="98" t="s">
        <v>358</v>
      </c>
      <c r="B691" s="96" t="s">
        <v>1228</v>
      </c>
      <c r="C691" s="96" t="s">
        <v>409</v>
      </c>
      <c r="D691" s="94" t="s">
        <v>3778</v>
      </c>
      <c r="E691" s="89" t="s">
        <v>8</v>
      </c>
      <c r="F691" s="89" t="s">
        <v>1351</v>
      </c>
      <c r="G691" s="113">
        <v>40.75</v>
      </c>
      <c r="H691" s="113">
        <v>49.91</v>
      </c>
      <c r="I691" s="92">
        <f t="shared" si="10"/>
        <v>7077.2380000000003</v>
      </c>
    </row>
    <row r="692" spans="1:12" ht="35.1" customHeight="1" x14ac:dyDescent="0.2">
      <c r="A692" s="98" t="s">
        <v>359</v>
      </c>
      <c r="B692" s="96" t="s">
        <v>1230</v>
      </c>
      <c r="C692" s="96" t="s">
        <v>409</v>
      </c>
      <c r="D692" s="94" t="s">
        <v>1231</v>
      </c>
      <c r="E692" s="89" t="s">
        <v>8</v>
      </c>
      <c r="F692" s="89" t="s">
        <v>1249</v>
      </c>
      <c r="G692" s="113">
        <v>29.93</v>
      </c>
      <c r="H692" s="113">
        <v>36.659999999999997</v>
      </c>
      <c r="I692" s="92">
        <f t="shared" si="10"/>
        <v>1246.4399999999998</v>
      </c>
    </row>
    <row r="693" spans="1:12" ht="35.1" customHeight="1" x14ac:dyDescent="0.2">
      <c r="A693" s="98" t="s">
        <v>360</v>
      </c>
      <c r="B693" s="96" t="s">
        <v>1233</v>
      </c>
      <c r="C693" s="96" t="s">
        <v>409</v>
      </c>
      <c r="D693" s="94" t="s">
        <v>1234</v>
      </c>
      <c r="E693" s="89" t="s">
        <v>8</v>
      </c>
      <c r="F693" s="89" t="s">
        <v>1352</v>
      </c>
      <c r="G693" s="113">
        <v>50.12</v>
      </c>
      <c r="H693" s="113">
        <v>61.38</v>
      </c>
      <c r="I693" s="92">
        <f t="shared" si="10"/>
        <v>2228.0940000000001</v>
      </c>
    </row>
    <row r="694" spans="1:12" ht="35.1" customHeight="1" x14ac:dyDescent="0.2">
      <c r="A694" s="98" t="s">
        <v>361</v>
      </c>
      <c r="B694" s="89" t="s">
        <v>1273</v>
      </c>
      <c r="C694" s="89" t="s">
        <v>409</v>
      </c>
      <c r="D694" s="94" t="s">
        <v>1274</v>
      </c>
      <c r="E694" s="89" t="s">
        <v>8</v>
      </c>
      <c r="F694" s="89" t="s">
        <v>1353</v>
      </c>
      <c r="G694" s="113">
        <v>164.34</v>
      </c>
      <c r="H694" s="113">
        <v>201.27</v>
      </c>
      <c r="I694" s="92">
        <f t="shared" si="10"/>
        <v>44943.591000000008</v>
      </c>
    </row>
    <row r="695" spans="1:12" s="10" customFormat="1" ht="14.25" x14ac:dyDescent="0.2">
      <c r="A695" s="101" t="s">
        <v>362</v>
      </c>
      <c r="B695" s="102"/>
      <c r="C695" s="102"/>
      <c r="D695" s="103" t="s">
        <v>1354</v>
      </c>
      <c r="E695" s="102"/>
      <c r="F695" s="102"/>
      <c r="G695" s="112"/>
      <c r="H695" s="112"/>
      <c r="I695" s="115">
        <v>11786.01</v>
      </c>
      <c r="K695" s="217"/>
      <c r="L695" s="213"/>
    </row>
    <row r="696" spans="1:12" ht="24.95" customHeight="1" x14ac:dyDescent="0.2">
      <c r="A696" s="98" t="s">
        <v>363</v>
      </c>
      <c r="B696" s="96" t="s">
        <v>1355</v>
      </c>
      <c r="C696" s="96" t="s">
        <v>409</v>
      </c>
      <c r="D696" s="94" t="s">
        <v>1356</v>
      </c>
      <c r="E696" s="89" t="s">
        <v>8</v>
      </c>
      <c r="F696" s="89" t="s">
        <v>657</v>
      </c>
      <c r="G696" s="113">
        <v>118.2</v>
      </c>
      <c r="H696" s="113">
        <v>144.76</v>
      </c>
      <c r="I696" s="92">
        <f t="shared" si="10"/>
        <v>868.56</v>
      </c>
    </row>
    <row r="697" spans="1:12" ht="24.95" customHeight="1" x14ac:dyDescent="0.2">
      <c r="A697" s="98" t="s">
        <v>364</v>
      </c>
      <c r="B697" s="96" t="s">
        <v>1357</v>
      </c>
      <c r="C697" s="96" t="s">
        <v>409</v>
      </c>
      <c r="D697" s="94" t="s">
        <v>1358</v>
      </c>
      <c r="E697" s="89" t="s">
        <v>1</v>
      </c>
      <c r="F697" s="89" t="s">
        <v>410</v>
      </c>
      <c r="G697" s="113">
        <v>8914.39</v>
      </c>
      <c r="H697" s="113">
        <v>10917.45</v>
      </c>
      <c r="I697" s="92">
        <f t="shared" si="10"/>
        <v>10917.45</v>
      </c>
    </row>
    <row r="698" spans="1:12" s="10" customFormat="1" ht="14.25" x14ac:dyDescent="0.2">
      <c r="A698" s="101" t="s">
        <v>365</v>
      </c>
      <c r="B698" s="102"/>
      <c r="C698" s="102"/>
      <c r="D698" s="103" t="s">
        <v>1359</v>
      </c>
      <c r="E698" s="102"/>
      <c r="F698" s="102"/>
      <c r="G698" s="112"/>
      <c r="H698" s="112"/>
      <c r="I698" s="115">
        <v>69086.64</v>
      </c>
      <c r="K698" s="217"/>
      <c r="L698" s="213"/>
    </row>
    <row r="699" spans="1:12" ht="31.5" customHeight="1" x14ac:dyDescent="0.2">
      <c r="A699" s="98" t="s">
        <v>366</v>
      </c>
      <c r="B699" s="95">
        <v>96989</v>
      </c>
      <c r="C699" s="96" t="s">
        <v>68</v>
      </c>
      <c r="D699" s="94" t="s">
        <v>3840</v>
      </c>
      <c r="E699" s="89" t="s">
        <v>1</v>
      </c>
      <c r="F699" s="89" t="s">
        <v>410</v>
      </c>
      <c r="G699" s="113">
        <v>88.71</v>
      </c>
      <c r="H699" s="113">
        <v>108.64</v>
      </c>
      <c r="I699" s="92">
        <f t="shared" si="10"/>
        <v>108.64</v>
      </c>
    </row>
    <row r="700" spans="1:12" ht="34.700000000000003" customHeight="1" x14ac:dyDescent="0.2">
      <c r="A700" s="98" t="s">
        <v>367</v>
      </c>
      <c r="B700" s="95">
        <v>104753</v>
      </c>
      <c r="C700" s="96" t="s">
        <v>68</v>
      </c>
      <c r="D700" s="94" t="s">
        <v>3841</v>
      </c>
      <c r="E700" s="89" t="s">
        <v>1</v>
      </c>
      <c r="F700" s="89" t="s">
        <v>991</v>
      </c>
      <c r="G700" s="113">
        <v>21.62</v>
      </c>
      <c r="H700" s="113">
        <v>26.48</v>
      </c>
      <c r="I700" s="92">
        <f t="shared" si="10"/>
        <v>979.76</v>
      </c>
    </row>
    <row r="701" spans="1:12" ht="26.45" customHeight="1" x14ac:dyDescent="0.2">
      <c r="A701" s="98" t="s">
        <v>368</v>
      </c>
      <c r="B701" s="95">
        <v>101663</v>
      </c>
      <c r="C701" s="96" t="s">
        <v>68</v>
      </c>
      <c r="D701" s="94" t="s">
        <v>3842</v>
      </c>
      <c r="E701" s="89" t="s">
        <v>1</v>
      </c>
      <c r="F701" s="89" t="s">
        <v>657</v>
      </c>
      <c r="G701" s="113">
        <v>24.81</v>
      </c>
      <c r="H701" s="113">
        <v>30.38</v>
      </c>
      <c r="I701" s="92">
        <f t="shared" si="10"/>
        <v>182.28</v>
      </c>
    </row>
    <row r="702" spans="1:12" ht="24.75" customHeight="1" x14ac:dyDescent="0.2">
      <c r="A702" s="98" t="s">
        <v>369</v>
      </c>
      <c r="B702" s="96" t="s">
        <v>1363</v>
      </c>
      <c r="C702" s="96" t="s">
        <v>409</v>
      </c>
      <c r="D702" s="94" t="s">
        <v>1364</v>
      </c>
      <c r="E702" s="89" t="s">
        <v>1</v>
      </c>
      <c r="F702" s="89" t="s">
        <v>410</v>
      </c>
      <c r="G702" s="113">
        <v>358.04</v>
      </c>
      <c r="H702" s="113">
        <v>438.49</v>
      </c>
      <c r="I702" s="92">
        <f t="shared" si="10"/>
        <v>438.49</v>
      </c>
    </row>
    <row r="703" spans="1:12" s="118" customFormat="1" ht="21.75" customHeight="1" x14ac:dyDescent="0.2">
      <c r="A703" s="127" t="s">
        <v>370</v>
      </c>
      <c r="B703" s="121" t="s">
        <v>1365</v>
      </c>
      <c r="C703" s="121" t="s">
        <v>409</v>
      </c>
      <c r="D703" s="122" t="s">
        <v>1366</v>
      </c>
      <c r="E703" s="123" t="s">
        <v>1</v>
      </c>
      <c r="F703" s="123" t="s">
        <v>964</v>
      </c>
      <c r="G703" s="124">
        <v>309.64</v>
      </c>
      <c r="H703" s="124">
        <v>379.22</v>
      </c>
      <c r="I703" s="125">
        <f t="shared" si="10"/>
        <v>758.44</v>
      </c>
      <c r="K703" s="221"/>
      <c r="L703" s="214"/>
    </row>
    <row r="704" spans="1:12" s="129" customFormat="1" ht="25.5" customHeight="1" x14ac:dyDescent="0.2">
      <c r="A704" s="127" t="s">
        <v>371</v>
      </c>
      <c r="B704" s="120">
        <v>93358</v>
      </c>
      <c r="C704" s="121" t="s">
        <v>68</v>
      </c>
      <c r="D704" s="122" t="s">
        <v>3843</v>
      </c>
      <c r="E704" s="123" t="s">
        <v>14</v>
      </c>
      <c r="F704" s="123" t="s">
        <v>1368</v>
      </c>
      <c r="G704" s="124">
        <v>73.849999999999994</v>
      </c>
      <c r="H704" s="124">
        <v>90.44</v>
      </c>
      <c r="I704" s="125">
        <f t="shared" si="10"/>
        <v>113.05</v>
      </c>
      <c r="K704" s="222"/>
      <c r="L704" s="215"/>
    </row>
    <row r="705" spans="1:12" s="129" customFormat="1" ht="23.45" customHeight="1" x14ac:dyDescent="0.2">
      <c r="A705" s="127" t="s">
        <v>372</v>
      </c>
      <c r="B705" s="120">
        <v>93382</v>
      </c>
      <c r="C705" s="121" t="s">
        <v>68</v>
      </c>
      <c r="D705" s="122" t="s">
        <v>3844</v>
      </c>
      <c r="E705" s="123" t="s">
        <v>14</v>
      </c>
      <c r="F705" s="123" t="s">
        <v>1370</v>
      </c>
      <c r="G705" s="124">
        <v>22.16</v>
      </c>
      <c r="H705" s="124">
        <v>27.14</v>
      </c>
      <c r="I705" s="125">
        <f>H705*F705</f>
        <v>2.7140000000000004</v>
      </c>
      <c r="K705" s="222"/>
      <c r="L705" s="215"/>
    </row>
    <row r="706" spans="1:12" s="118" customFormat="1" ht="21.75" customHeight="1" x14ac:dyDescent="0.2">
      <c r="A706" s="127" t="s">
        <v>373</v>
      </c>
      <c r="B706" s="120">
        <v>96985</v>
      </c>
      <c r="C706" s="121" t="s">
        <v>68</v>
      </c>
      <c r="D706" s="122" t="s">
        <v>3845</v>
      </c>
      <c r="E706" s="123" t="s">
        <v>1</v>
      </c>
      <c r="F706" s="123" t="s">
        <v>1036</v>
      </c>
      <c r="G706" s="124">
        <v>85.01</v>
      </c>
      <c r="H706" s="124">
        <v>104.11</v>
      </c>
      <c r="I706" s="125">
        <f t="shared" si="10"/>
        <v>2706.86</v>
      </c>
      <c r="K706" s="221"/>
      <c r="L706" s="214"/>
    </row>
    <row r="707" spans="1:12" s="129" customFormat="1" ht="27.75" customHeight="1" x14ac:dyDescent="0.2">
      <c r="A707" s="127" t="s">
        <v>374</v>
      </c>
      <c r="B707" s="120">
        <v>96973</v>
      </c>
      <c r="C707" s="121" t="s">
        <v>68</v>
      </c>
      <c r="D707" s="122" t="s">
        <v>3846</v>
      </c>
      <c r="E707" s="123" t="s">
        <v>8</v>
      </c>
      <c r="F707" s="123" t="s">
        <v>1373</v>
      </c>
      <c r="G707" s="124">
        <v>69.790000000000006</v>
      </c>
      <c r="H707" s="124">
        <v>85.47</v>
      </c>
      <c r="I707" s="125">
        <f t="shared" si="10"/>
        <v>5982.9</v>
      </c>
      <c r="K707" s="222"/>
      <c r="L707" s="215"/>
    </row>
    <row r="708" spans="1:12" ht="34.700000000000003" customHeight="1" x14ac:dyDescent="0.2">
      <c r="A708" s="98" t="s">
        <v>375</v>
      </c>
      <c r="B708" s="95">
        <v>96977</v>
      </c>
      <c r="C708" s="96" t="s">
        <v>68</v>
      </c>
      <c r="D708" s="94" t="s">
        <v>3847</v>
      </c>
      <c r="E708" s="89" t="s">
        <v>8</v>
      </c>
      <c r="F708" s="89" t="s">
        <v>1375</v>
      </c>
      <c r="G708" s="113">
        <v>66.33</v>
      </c>
      <c r="H708" s="113">
        <v>81.23</v>
      </c>
      <c r="I708" s="92">
        <f t="shared" si="10"/>
        <v>50037.68</v>
      </c>
    </row>
    <row r="709" spans="1:12" ht="33" customHeight="1" x14ac:dyDescent="0.2">
      <c r="A709" s="98" t="s">
        <v>376</v>
      </c>
      <c r="B709" s="95">
        <v>98111</v>
      </c>
      <c r="C709" s="96" t="s">
        <v>68</v>
      </c>
      <c r="D709" s="94" t="s">
        <v>3848</v>
      </c>
      <c r="E709" s="89" t="s">
        <v>1</v>
      </c>
      <c r="F709" s="89" t="s">
        <v>410</v>
      </c>
      <c r="G709" s="113">
        <v>47.78</v>
      </c>
      <c r="H709" s="113">
        <v>58.52</v>
      </c>
      <c r="I709" s="92">
        <f t="shared" si="10"/>
        <v>58.52</v>
      </c>
    </row>
    <row r="710" spans="1:12" ht="21.75" customHeight="1" x14ac:dyDescent="0.2">
      <c r="A710" s="98" t="s">
        <v>377</v>
      </c>
      <c r="B710" s="96" t="s">
        <v>1377</v>
      </c>
      <c r="C710" s="96" t="s">
        <v>409</v>
      </c>
      <c r="D710" s="94" t="s">
        <v>1378</v>
      </c>
      <c r="E710" s="89" t="s">
        <v>1</v>
      </c>
      <c r="F710" s="89" t="s">
        <v>991</v>
      </c>
      <c r="G710" s="113">
        <v>14.46</v>
      </c>
      <c r="H710" s="113">
        <v>17.71</v>
      </c>
      <c r="I710" s="92">
        <f t="shared" si="10"/>
        <v>655.27</v>
      </c>
    </row>
    <row r="711" spans="1:12" ht="23.85" customHeight="1" x14ac:dyDescent="0.2">
      <c r="A711" s="98" t="s">
        <v>378</v>
      </c>
      <c r="B711" s="96" t="s">
        <v>1379</v>
      </c>
      <c r="C711" s="96" t="s">
        <v>409</v>
      </c>
      <c r="D711" s="94" t="s">
        <v>1380</v>
      </c>
      <c r="E711" s="89" t="s">
        <v>1</v>
      </c>
      <c r="F711" s="89" t="s">
        <v>1036</v>
      </c>
      <c r="G711" s="113">
        <v>65.69</v>
      </c>
      <c r="H711" s="113">
        <v>80.45</v>
      </c>
      <c r="I711" s="92">
        <f t="shared" si="10"/>
        <v>2091.7000000000003</v>
      </c>
    </row>
    <row r="712" spans="1:12" ht="25.5" customHeight="1" x14ac:dyDescent="0.2">
      <c r="A712" s="98" t="s">
        <v>379</v>
      </c>
      <c r="B712" s="95">
        <v>92884</v>
      </c>
      <c r="C712" s="96" t="s">
        <v>68</v>
      </c>
      <c r="D712" s="94" t="s">
        <v>3849</v>
      </c>
      <c r="E712" s="89" t="s">
        <v>25</v>
      </c>
      <c r="F712" s="89" t="s">
        <v>1382</v>
      </c>
      <c r="G712" s="113">
        <v>12.23</v>
      </c>
      <c r="H712" s="113">
        <v>14.98</v>
      </c>
      <c r="I712" s="92">
        <f t="shared" si="10"/>
        <v>499.1336</v>
      </c>
    </row>
    <row r="713" spans="1:12" ht="36" customHeight="1" x14ac:dyDescent="0.2">
      <c r="A713" s="98" t="s">
        <v>380</v>
      </c>
      <c r="B713" s="95">
        <v>98463</v>
      </c>
      <c r="C713" s="96" t="s">
        <v>68</v>
      </c>
      <c r="D713" s="94" t="s">
        <v>3850</v>
      </c>
      <c r="E713" s="89" t="s">
        <v>1</v>
      </c>
      <c r="F713" s="89" t="s">
        <v>1384</v>
      </c>
      <c r="G713" s="113">
        <v>20.28</v>
      </c>
      <c r="H713" s="113">
        <v>24.84</v>
      </c>
      <c r="I713" s="92">
        <f t="shared" si="10"/>
        <v>4471.2</v>
      </c>
    </row>
    <row r="714" spans="1:12" s="10" customFormat="1" ht="14.25" x14ac:dyDescent="0.2">
      <c r="A714" s="101" t="s">
        <v>381</v>
      </c>
      <c r="B714" s="102"/>
      <c r="C714" s="102"/>
      <c r="D714" s="103" t="s">
        <v>1385</v>
      </c>
      <c r="E714" s="102"/>
      <c r="F714" s="102"/>
      <c r="G714" s="112"/>
      <c r="H714" s="112"/>
      <c r="I714" s="115">
        <v>278695.31</v>
      </c>
      <c r="K714" s="217"/>
      <c r="L714" s="213"/>
    </row>
    <row r="715" spans="1:12" ht="30" customHeight="1" x14ac:dyDescent="0.2">
      <c r="A715" s="98" t="s">
        <v>382</v>
      </c>
      <c r="B715" s="96" t="s">
        <v>1386</v>
      </c>
      <c r="C715" s="96" t="s">
        <v>409</v>
      </c>
      <c r="D715" s="94" t="s">
        <v>1387</v>
      </c>
      <c r="E715" s="89" t="s">
        <v>1</v>
      </c>
      <c r="F715" s="89" t="s">
        <v>410</v>
      </c>
      <c r="G715" s="113">
        <v>4195.3900000000003</v>
      </c>
      <c r="H715" s="113">
        <v>5138.09</v>
      </c>
      <c r="I715" s="92">
        <f t="shared" si="10"/>
        <v>5138.09</v>
      </c>
    </row>
    <row r="716" spans="1:12" ht="30" customHeight="1" x14ac:dyDescent="0.2">
      <c r="A716" s="98" t="s">
        <v>383</v>
      </c>
      <c r="B716" s="96" t="s">
        <v>1388</v>
      </c>
      <c r="C716" s="96" t="s">
        <v>409</v>
      </c>
      <c r="D716" s="94" t="s">
        <v>1389</v>
      </c>
      <c r="E716" s="89" t="s">
        <v>3</v>
      </c>
      <c r="F716" s="89" t="s">
        <v>1390</v>
      </c>
      <c r="G716" s="113">
        <v>631.28</v>
      </c>
      <c r="H716" s="113">
        <v>773.13</v>
      </c>
      <c r="I716" s="92">
        <f t="shared" si="10"/>
        <v>68870.420400000003</v>
      </c>
    </row>
    <row r="717" spans="1:12" ht="30" customHeight="1" x14ac:dyDescent="0.2">
      <c r="A717" s="98" t="s">
        <v>384</v>
      </c>
      <c r="B717" s="96" t="s">
        <v>1391</v>
      </c>
      <c r="C717" s="96" t="s">
        <v>409</v>
      </c>
      <c r="D717" s="94" t="s">
        <v>1392</v>
      </c>
      <c r="E717" s="89" t="s">
        <v>3</v>
      </c>
      <c r="F717" s="89" t="s">
        <v>1393</v>
      </c>
      <c r="G717" s="113">
        <v>557.6</v>
      </c>
      <c r="H717" s="113">
        <v>682.89</v>
      </c>
      <c r="I717" s="92">
        <f t="shared" si="10"/>
        <v>19913.072400000001</v>
      </c>
    </row>
    <row r="718" spans="1:12" ht="30" customHeight="1" x14ac:dyDescent="0.2">
      <c r="A718" s="98" t="s">
        <v>385</v>
      </c>
      <c r="B718" s="96" t="s">
        <v>1394</v>
      </c>
      <c r="C718" s="96" t="s">
        <v>409</v>
      </c>
      <c r="D718" s="94" t="s">
        <v>1395</v>
      </c>
      <c r="E718" s="89" t="s">
        <v>3</v>
      </c>
      <c r="F718" s="89" t="s">
        <v>1396</v>
      </c>
      <c r="G718" s="113">
        <v>185.86</v>
      </c>
      <c r="H718" s="113">
        <v>227.62</v>
      </c>
      <c r="I718" s="92">
        <f t="shared" si="10"/>
        <v>77675.324999999997</v>
      </c>
    </row>
    <row r="719" spans="1:12" ht="30" customHeight="1" x14ac:dyDescent="0.2">
      <c r="A719" s="98" t="s">
        <v>386</v>
      </c>
      <c r="B719" s="89" t="s">
        <v>1397</v>
      </c>
      <c r="C719" s="89" t="s">
        <v>409</v>
      </c>
      <c r="D719" s="94" t="s">
        <v>1398</v>
      </c>
      <c r="E719" s="89" t="s">
        <v>1</v>
      </c>
      <c r="F719" s="89" t="s">
        <v>657</v>
      </c>
      <c r="G719" s="113">
        <v>611.29</v>
      </c>
      <c r="H719" s="113">
        <v>748.65</v>
      </c>
      <c r="I719" s="92">
        <f t="shared" si="10"/>
        <v>4491.8999999999996</v>
      </c>
    </row>
    <row r="720" spans="1:12" ht="30" customHeight="1" x14ac:dyDescent="0.2">
      <c r="A720" s="98" t="s">
        <v>387</v>
      </c>
      <c r="B720" s="96" t="s">
        <v>1399</v>
      </c>
      <c r="C720" s="96" t="s">
        <v>409</v>
      </c>
      <c r="D720" s="94" t="s">
        <v>1400</v>
      </c>
      <c r="E720" s="89" t="s">
        <v>8</v>
      </c>
      <c r="F720" s="89" t="s">
        <v>1401</v>
      </c>
      <c r="G720" s="113">
        <v>258.25</v>
      </c>
      <c r="H720" s="113">
        <v>316.27999999999997</v>
      </c>
      <c r="I720" s="92">
        <f t="shared" si="10"/>
        <v>20083.78</v>
      </c>
    </row>
    <row r="721" spans="1:12" ht="30" customHeight="1" x14ac:dyDescent="0.2">
      <c r="A721" s="98" t="s">
        <v>388</v>
      </c>
      <c r="B721" s="96" t="s">
        <v>1402</v>
      </c>
      <c r="C721" s="96" t="s">
        <v>409</v>
      </c>
      <c r="D721" s="94" t="s">
        <v>1403</v>
      </c>
      <c r="E721" s="89" t="s">
        <v>3</v>
      </c>
      <c r="F721" s="89" t="s">
        <v>1404</v>
      </c>
      <c r="G721" s="113">
        <v>557.6</v>
      </c>
      <c r="H721" s="113">
        <v>682.89</v>
      </c>
      <c r="I721" s="92">
        <f t="shared" si="10"/>
        <v>1229.202</v>
      </c>
    </row>
    <row r="722" spans="1:12" s="118" customFormat="1" ht="30" customHeight="1" x14ac:dyDescent="0.2">
      <c r="A722" s="127" t="s">
        <v>389</v>
      </c>
      <c r="B722" s="121" t="s">
        <v>1405</v>
      </c>
      <c r="C722" s="121" t="s">
        <v>409</v>
      </c>
      <c r="D722" s="122" t="s">
        <v>1406</v>
      </c>
      <c r="E722" s="123" t="s">
        <v>8</v>
      </c>
      <c r="F722" s="123" t="s">
        <v>753</v>
      </c>
      <c r="G722" s="124">
        <v>690.34</v>
      </c>
      <c r="H722" s="124">
        <v>845.46</v>
      </c>
      <c r="I722" s="125">
        <f t="shared" si="10"/>
        <v>6510.0420000000004</v>
      </c>
      <c r="K722" s="221"/>
      <c r="L722" s="214"/>
    </row>
    <row r="723" spans="1:12" ht="30" customHeight="1" x14ac:dyDescent="0.2">
      <c r="A723" s="98" t="s">
        <v>390</v>
      </c>
      <c r="B723" s="96" t="s">
        <v>1407</v>
      </c>
      <c r="C723" s="96" t="s">
        <v>409</v>
      </c>
      <c r="D723" s="94" t="s">
        <v>1408</v>
      </c>
      <c r="E723" s="89" t="s">
        <v>8</v>
      </c>
      <c r="F723" s="89" t="s">
        <v>1409</v>
      </c>
      <c r="G723" s="113">
        <v>188.1</v>
      </c>
      <c r="H723" s="113">
        <v>230.37</v>
      </c>
      <c r="I723" s="92">
        <f t="shared" si="10"/>
        <v>54625.3344</v>
      </c>
    </row>
    <row r="724" spans="1:12" ht="30" customHeight="1" x14ac:dyDescent="0.2">
      <c r="A724" s="98" t="s">
        <v>391</v>
      </c>
      <c r="B724" s="95">
        <v>100861</v>
      </c>
      <c r="C724" s="96" t="s">
        <v>68</v>
      </c>
      <c r="D724" s="94" t="s">
        <v>3851</v>
      </c>
      <c r="E724" s="89" t="s">
        <v>1</v>
      </c>
      <c r="F724" s="89" t="s">
        <v>1411</v>
      </c>
      <c r="G724" s="124">
        <v>31.96</v>
      </c>
      <c r="H724" s="113">
        <v>39.14</v>
      </c>
      <c r="I724" s="92">
        <f t="shared" si="10"/>
        <v>4618.5200000000004</v>
      </c>
    </row>
    <row r="725" spans="1:12" ht="30" customHeight="1" x14ac:dyDescent="0.2">
      <c r="A725" s="98" t="s">
        <v>392</v>
      </c>
      <c r="B725" s="96" t="s">
        <v>1412</v>
      </c>
      <c r="C725" s="96" t="s">
        <v>409</v>
      </c>
      <c r="D725" s="94" t="s">
        <v>1413</v>
      </c>
      <c r="E725" s="89" t="s">
        <v>67</v>
      </c>
      <c r="F725" s="89" t="s">
        <v>410</v>
      </c>
      <c r="G725" s="113">
        <v>2700.99</v>
      </c>
      <c r="H725" s="113">
        <v>3307.9</v>
      </c>
      <c r="I725" s="92">
        <f t="shared" si="10"/>
        <v>3307.9</v>
      </c>
    </row>
    <row r="726" spans="1:12" ht="30" customHeight="1" x14ac:dyDescent="0.2">
      <c r="A726" s="98" t="s">
        <v>393</v>
      </c>
      <c r="B726" s="96" t="s">
        <v>1414</v>
      </c>
      <c r="C726" s="96" t="s">
        <v>409</v>
      </c>
      <c r="D726" s="94" t="s">
        <v>1415</v>
      </c>
      <c r="E726" s="89" t="s">
        <v>67</v>
      </c>
      <c r="F726" s="89" t="s">
        <v>410</v>
      </c>
      <c r="G726" s="113">
        <v>4270.51</v>
      </c>
      <c r="H726" s="113">
        <v>5230.09</v>
      </c>
      <c r="I726" s="92">
        <f t="shared" si="10"/>
        <v>5230.09</v>
      </c>
    </row>
    <row r="727" spans="1:12" ht="30" customHeight="1" x14ac:dyDescent="0.2">
      <c r="A727" s="98" t="s">
        <v>394</v>
      </c>
      <c r="B727" s="96" t="s">
        <v>1416</v>
      </c>
      <c r="C727" s="96" t="s">
        <v>409</v>
      </c>
      <c r="D727" s="94" t="s">
        <v>1417</v>
      </c>
      <c r="E727" s="89" t="s">
        <v>67</v>
      </c>
      <c r="F727" s="89" t="s">
        <v>410</v>
      </c>
      <c r="G727" s="113">
        <v>5717.02</v>
      </c>
      <c r="H727" s="113">
        <v>7001.63</v>
      </c>
      <c r="I727" s="92">
        <f t="shared" si="10"/>
        <v>7001.63</v>
      </c>
    </row>
    <row r="728" spans="1:12" s="10" customFormat="1" ht="14.25" x14ac:dyDescent="0.2">
      <c r="A728" s="101" t="s">
        <v>395</v>
      </c>
      <c r="B728" s="102"/>
      <c r="C728" s="102"/>
      <c r="D728" s="103" t="s">
        <v>1418</v>
      </c>
      <c r="E728" s="102"/>
      <c r="F728" s="102"/>
      <c r="G728" s="112"/>
      <c r="H728" s="112"/>
      <c r="I728" s="115">
        <v>13247.58</v>
      </c>
      <c r="K728" s="217"/>
      <c r="L728" s="213"/>
    </row>
    <row r="729" spans="1:12" ht="26.25" customHeight="1" x14ac:dyDescent="0.2">
      <c r="A729" s="98" t="s">
        <v>396</v>
      </c>
      <c r="B729" s="95">
        <v>99803</v>
      </c>
      <c r="C729" s="96" t="s">
        <v>68</v>
      </c>
      <c r="D729" s="94" t="s">
        <v>3852</v>
      </c>
      <c r="E729" s="89" t="s">
        <v>3</v>
      </c>
      <c r="F729" s="89" t="s">
        <v>1420</v>
      </c>
      <c r="G729" s="113">
        <v>1.96</v>
      </c>
      <c r="H729" s="113">
        <v>2.4</v>
      </c>
      <c r="I729" s="92">
        <f t="shared" si="10"/>
        <v>9870</v>
      </c>
    </row>
    <row r="730" spans="1:12" ht="33" customHeight="1" x14ac:dyDescent="0.2">
      <c r="A730" s="98" t="s">
        <v>397</v>
      </c>
      <c r="B730" s="120">
        <v>103689</v>
      </c>
      <c r="C730" s="96" t="s">
        <v>68</v>
      </c>
      <c r="D730" s="94" t="s">
        <v>1427</v>
      </c>
      <c r="E730" s="89" t="s">
        <v>3</v>
      </c>
      <c r="F730" s="89" t="s">
        <v>657</v>
      </c>
      <c r="G730" s="91">
        <f>G24</f>
        <v>459.65</v>
      </c>
      <c r="H730" s="113">
        <f>H24</f>
        <v>562.92999999999995</v>
      </c>
      <c r="I730" s="92">
        <f>H730*F730</f>
        <v>3377.58</v>
      </c>
    </row>
    <row r="731" spans="1:12" ht="24" customHeight="1" x14ac:dyDescent="0.2">
      <c r="A731" s="354" t="s">
        <v>1425</v>
      </c>
      <c r="B731" s="354"/>
      <c r="C731" s="354"/>
      <c r="D731" s="354"/>
      <c r="E731" s="354"/>
      <c r="F731" s="354"/>
      <c r="G731" s="354"/>
      <c r="H731" s="354"/>
      <c r="I731" s="107">
        <f>SUM(I728,I714,I698,I695,I662,I648,I565,I537,I527,I492,I442,I419,I358,I333,I312,I296,I289,I270,I221,I202,I130,I55,I33,I23,I21)</f>
        <v>10674511.429999998</v>
      </c>
    </row>
    <row r="732" spans="1:12" ht="15.75" x14ac:dyDescent="0.2">
      <c r="A732" s="348" t="s">
        <v>1426</v>
      </c>
      <c r="B732" s="348"/>
      <c r="C732" s="348"/>
      <c r="D732" s="348"/>
      <c r="E732" s="348"/>
      <c r="F732" s="348"/>
      <c r="G732" s="348"/>
      <c r="H732" s="348"/>
      <c r="I732" s="348"/>
    </row>
    <row r="734" spans="1:12" x14ac:dyDescent="0.2">
      <c r="I734" s="211"/>
    </row>
    <row r="735" spans="1:12" x14ac:dyDescent="0.2">
      <c r="I735" s="218"/>
    </row>
    <row r="737" spans="9:9" x14ac:dyDescent="0.2">
      <c r="I737" s="211"/>
    </row>
  </sheetData>
  <mergeCells count="21">
    <mergeCell ref="A732:I732"/>
    <mergeCell ref="H14:I14"/>
    <mergeCell ref="A15:I15"/>
    <mergeCell ref="A731:H731"/>
    <mergeCell ref="A16:D16"/>
    <mergeCell ref="A18:I19"/>
    <mergeCell ref="A1:I1"/>
    <mergeCell ref="A2:I2"/>
    <mergeCell ref="A3:I3"/>
    <mergeCell ref="A4:I4"/>
    <mergeCell ref="A5:I5"/>
    <mergeCell ref="J205:N209"/>
    <mergeCell ref="A13:D13"/>
    <mergeCell ref="A12:G12"/>
    <mergeCell ref="H12:I12"/>
    <mergeCell ref="A6:I6"/>
    <mergeCell ref="A7:I7"/>
    <mergeCell ref="A9:I9"/>
    <mergeCell ref="A10:I10"/>
    <mergeCell ref="C11:D11"/>
    <mergeCell ref="H11:I11"/>
  </mergeCells>
  <phoneticPr fontId="4" type="noConversion"/>
  <pageMargins left="0.31496062992125984" right="0.31496062992125984" top="0.15748031496062992" bottom="0.74803149606299213" header="0.31496062992125984" footer="0.31496062992125984"/>
  <pageSetup paperSize="9" scale="36" fitToHeight="0" orientation="portrait" r:id="rId1"/>
  <headerFooter>
    <oddFooter>Página &amp;P de &amp;N</oddFooter>
  </headerFooter>
  <rowBreaks count="1" manualBreakCount="1">
    <brk id="661"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42AC4-42A0-4354-9B9E-B0A7E13E72C4}">
  <dimension ref="A1:AF74"/>
  <sheetViews>
    <sheetView view="pageBreakPreview" topLeftCell="A4" zoomScale="85" zoomScaleNormal="40" zoomScaleSheetLayoutView="85" workbookViewId="0">
      <selection activeCell="A16" sqref="A16:D16"/>
    </sheetView>
  </sheetViews>
  <sheetFormatPr defaultRowHeight="12.75" x14ac:dyDescent="0.2"/>
  <cols>
    <col min="1" max="1" width="9.5" customWidth="1"/>
    <col min="2" max="2" width="57.5" customWidth="1"/>
    <col min="3" max="3" width="32.5" customWidth="1"/>
    <col min="4" max="5" width="17.33203125" bestFit="1" customWidth="1"/>
    <col min="6" max="11" width="19.1640625" bestFit="1" customWidth="1"/>
    <col min="12" max="25" width="18" bestFit="1" customWidth="1"/>
    <col min="26" max="31" width="19.1640625" bestFit="1" customWidth="1"/>
    <col min="32" max="32" width="25.1640625" customWidth="1"/>
  </cols>
  <sheetData>
    <row r="1" spans="1:32" ht="21" thickBot="1" x14ac:dyDescent="0.35">
      <c r="A1" s="379" t="s">
        <v>69</v>
      </c>
      <c r="B1" s="380"/>
      <c r="C1" s="380"/>
      <c r="D1" s="380"/>
      <c r="E1" s="380"/>
      <c r="F1" s="380"/>
      <c r="G1" s="380"/>
      <c r="H1" s="380"/>
      <c r="I1" s="380"/>
      <c r="J1" s="380"/>
      <c r="K1" s="380"/>
      <c r="L1" s="380"/>
      <c r="M1" s="380"/>
      <c r="N1" s="380"/>
      <c r="O1" s="380"/>
      <c r="P1" s="380"/>
      <c r="Q1" s="380"/>
      <c r="R1" s="380"/>
      <c r="S1" s="380"/>
      <c r="T1" s="380"/>
      <c r="U1" s="380"/>
      <c r="V1" s="380"/>
      <c r="W1" s="380"/>
      <c r="X1" s="380"/>
      <c r="Y1" s="380"/>
      <c r="Z1" s="380"/>
      <c r="AA1" s="380"/>
      <c r="AB1" s="380"/>
      <c r="AC1" s="380"/>
      <c r="AD1" s="380"/>
      <c r="AE1" s="380"/>
      <c r="AF1" s="381"/>
    </row>
    <row r="2" spans="1:32" ht="15" thickBot="1" x14ac:dyDescent="0.25">
      <c r="A2" s="382" t="s">
        <v>70</v>
      </c>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B2" s="383"/>
      <c r="AC2" s="383"/>
      <c r="AD2" s="383"/>
      <c r="AE2" s="383"/>
      <c r="AF2" s="384"/>
    </row>
    <row r="3" spans="1:32" ht="15" thickBot="1" x14ac:dyDescent="0.25">
      <c r="A3" s="382" t="s">
        <v>71</v>
      </c>
      <c r="B3" s="383"/>
      <c r="C3" s="383"/>
      <c r="D3" s="383"/>
      <c r="E3" s="383"/>
      <c r="F3" s="383"/>
      <c r="G3" s="383"/>
      <c r="H3" s="383"/>
      <c r="I3" s="383"/>
      <c r="J3" s="383"/>
      <c r="K3" s="383"/>
      <c r="L3" s="383"/>
      <c r="M3" s="383"/>
      <c r="N3" s="383"/>
      <c r="O3" s="383"/>
      <c r="P3" s="383"/>
      <c r="Q3" s="383"/>
      <c r="R3" s="383"/>
      <c r="S3" s="383"/>
      <c r="T3" s="383"/>
      <c r="U3" s="383"/>
      <c r="V3" s="383"/>
      <c r="W3" s="383"/>
      <c r="X3" s="383"/>
      <c r="Y3" s="383"/>
      <c r="Z3" s="383"/>
      <c r="AA3" s="383"/>
      <c r="AB3" s="383"/>
      <c r="AC3" s="383"/>
      <c r="AD3" s="383"/>
      <c r="AE3" s="383"/>
      <c r="AF3" s="384"/>
    </row>
    <row r="4" spans="1:32" ht="15" thickBot="1" x14ac:dyDescent="0.25">
      <c r="A4" s="382" t="s">
        <v>72</v>
      </c>
      <c r="B4" s="383"/>
      <c r="C4" s="383"/>
      <c r="D4" s="383"/>
      <c r="E4" s="383"/>
      <c r="F4" s="383"/>
      <c r="G4" s="383"/>
      <c r="H4" s="383"/>
      <c r="I4" s="383"/>
      <c r="J4" s="383"/>
      <c r="K4" s="383"/>
      <c r="L4" s="383"/>
      <c r="M4" s="383"/>
      <c r="N4" s="383"/>
      <c r="O4" s="383"/>
      <c r="P4" s="383"/>
      <c r="Q4" s="383"/>
      <c r="R4" s="383"/>
      <c r="S4" s="383"/>
      <c r="T4" s="383"/>
      <c r="U4" s="383"/>
      <c r="V4" s="383"/>
      <c r="W4" s="383"/>
      <c r="X4" s="383"/>
      <c r="Y4" s="383"/>
      <c r="Z4" s="383"/>
      <c r="AA4" s="383"/>
      <c r="AB4" s="383"/>
      <c r="AC4" s="383"/>
      <c r="AD4" s="383"/>
      <c r="AE4" s="383"/>
      <c r="AF4" s="384"/>
    </row>
    <row r="5" spans="1:32" ht="15" thickBot="1" x14ac:dyDescent="0.25">
      <c r="A5" s="382" t="s">
        <v>73</v>
      </c>
      <c r="B5" s="383"/>
      <c r="C5" s="383"/>
      <c r="D5" s="383"/>
      <c r="E5" s="383"/>
      <c r="F5" s="383"/>
      <c r="G5" s="383"/>
      <c r="H5" s="383"/>
      <c r="I5" s="383"/>
      <c r="J5" s="383"/>
      <c r="K5" s="383"/>
      <c r="L5" s="383"/>
      <c r="M5" s="383"/>
      <c r="N5" s="383"/>
      <c r="O5" s="383"/>
      <c r="P5" s="383"/>
      <c r="Q5" s="383"/>
      <c r="R5" s="383"/>
      <c r="S5" s="383"/>
      <c r="T5" s="383"/>
      <c r="U5" s="383"/>
      <c r="V5" s="383"/>
      <c r="W5" s="383"/>
      <c r="X5" s="383"/>
      <c r="Y5" s="383"/>
      <c r="Z5" s="383"/>
      <c r="AA5" s="383"/>
      <c r="AB5" s="383"/>
      <c r="AC5" s="383"/>
      <c r="AD5" s="383"/>
      <c r="AE5" s="383"/>
      <c r="AF5" s="384"/>
    </row>
    <row r="6" spans="1:32" ht="15" thickBot="1" x14ac:dyDescent="0.25">
      <c r="A6" s="223"/>
      <c r="B6" s="224"/>
      <c r="C6" s="224"/>
      <c r="D6" s="224"/>
      <c r="E6" s="224"/>
      <c r="F6" s="224"/>
      <c r="G6" s="224"/>
      <c r="H6" s="224"/>
      <c r="I6" s="224"/>
      <c r="J6" s="224"/>
      <c r="K6" s="377"/>
      <c r="L6" s="377"/>
      <c r="M6" s="377"/>
      <c r="N6" s="377"/>
      <c r="O6" s="377"/>
      <c r="P6" s="377"/>
      <c r="Q6" s="377"/>
      <c r="R6" s="377"/>
      <c r="S6" s="377"/>
      <c r="T6" s="377"/>
      <c r="U6" s="377"/>
      <c r="V6" s="377"/>
      <c r="W6" s="377"/>
      <c r="X6" s="377"/>
      <c r="Y6" s="377"/>
      <c r="Z6" s="377"/>
      <c r="AA6" s="377"/>
      <c r="AB6" s="377"/>
      <c r="AC6" s="377"/>
      <c r="AD6" s="377"/>
      <c r="AE6" s="377"/>
      <c r="AF6" s="378"/>
    </row>
    <row r="7" spans="1:32" ht="15" thickBot="1" x14ac:dyDescent="0.25">
      <c r="A7" s="225"/>
      <c r="B7" s="226"/>
      <c r="C7" s="226"/>
      <c r="D7" s="226"/>
      <c r="E7" s="226"/>
      <c r="F7" s="224"/>
      <c r="G7" s="224"/>
      <c r="H7" s="224"/>
      <c r="I7" s="224"/>
      <c r="J7" s="224"/>
      <c r="K7" s="377"/>
      <c r="L7" s="377"/>
      <c r="M7" s="377"/>
      <c r="N7" s="377"/>
      <c r="O7" s="377"/>
      <c r="P7" s="377"/>
      <c r="Q7" s="377"/>
      <c r="R7" s="377"/>
      <c r="S7" s="377"/>
      <c r="T7" s="377"/>
      <c r="U7" s="377"/>
      <c r="V7" s="377"/>
      <c r="W7" s="377"/>
      <c r="X7" s="377"/>
      <c r="Y7" s="377"/>
      <c r="Z7" s="377"/>
      <c r="AA7" s="377"/>
      <c r="AB7" s="377"/>
      <c r="AC7" s="377"/>
      <c r="AD7" s="377"/>
      <c r="AE7" s="377"/>
      <c r="AF7" s="378"/>
    </row>
    <row r="8" spans="1:32" ht="15" thickBot="1" x14ac:dyDescent="0.25">
      <c r="A8" s="225"/>
      <c r="B8" s="226"/>
      <c r="C8" s="226"/>
      <c r="D8" s="226"/>
      <c r="E8" s="226"/>
      <c r="F8" s="224"/>
      <c r="G8" s="224"/>
      <c r="H8" s="224"/>
      <c r="I8" s="224"/>
      <c r="J8" s="224"/>
      <c r="K8" s="377"/>
      <c r="L8" s="377"/>
      <c r="M8" s="377"/>
      <c r="N8" s="377"/>
      <c r="O8" s="377"/>
      <c r="P8" s="377"/>
      <c r="Q8" s="377"/>
      <c r="R8" s="377"/>
      <c r="S8" s="377"/>
      <c r="T8" s="377"/>
      <c r="U8" s="377"/>
      <c r="V8" s="377"/>
      <c r="W8" s="377"/>
      <c r="X8" s="377"/>
      <c r="Y8" s="377"/>
      <c r="Z8" s="377"/>
      <c r="AA8" s="377"/>
      <c r="AB8" s="377"/>
      <c r="AC8" s="377"/>
      <c r="AD8" s="377"/>
      <c r="AE8" s="377"/>
      <c r="AF8" s="378"/>
    </row>
    <row r="9" spans="1:32" ht="15" thickBot="1" x14ac:dyDescent="0.25">
      <c r="A9" s="369" t="s">
        <v>119</v>
      </c>
      <c r="B9" s="370"/>
      <c r="C9" s="370"/>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1"/>
    </row>
    <row r="10" spans="1:32" ht="15" thickBot="1" x14ac:dyDescent="0.25">
      <c r="A10" s="227" t="s">
        <v>3949</v>
      </c>
      <c r="B10" s="228"/>
      <c r="C10" s="228"/>
      <c r="D10" s="228"/>
      <c r="E10" s="228"/>
      <c r="F10" s="228"/>
      <c r="G10" s="229"/>
      <c r="H10" s="229"/>
      <c r="I10" s="229"/>
      <c r="J10" s="229"/>
      <c r="K10" s="229"/>
      <c r="L10" s="229"/>
      <c r="M10" s="229"/>
      <c r="N10" s="229"/>
      <c r="O10" s="229"/>
      <c r="P10" s="229"/>
      <c r="Q10" s="229"/>
      <c r="R10" s="229"/>
      <c r="S10" s="229"/>
      <c r="T10" s="229"/>
      <c r="U10" s="229"/>
      <c r="V10" s="229"/>
      <c r="W10" s="229"/>
      <c r="X10" s="229"/>
      <c r="Y10" s="229"/>
      <c r="Z10" s="229"/>
      <c r="AA10" s="229"/>
      <c r="AB10" s="229"/>
      <c r="AC10" s="229"/>
      <c r="AD10" s="229"/>
      <c r="AE10" s="229"/>
      <c r="AF10" s="230"/>
    </row>
    <row r="11" spans="1:32" ht="15" thickBot="1" x14ac:dyDescent="0.25">
      <c r="A11" s="231" t="s">
        <v>3950</v>
      </c>
      <c r="B11" s="226"/>
      <c r="C11" s="226"/>
      <c r="D11" s="226"/>
      <c r="E11" s="226"/>
      <c r="F11" s="226"/>
      <c r="G11" s="229"/>
      <c r="H11" s="229"/>
      <c r="I11" s="229"/>
      <c r="J11" s="229"/>
      <c r="K11" s="229"/>
      <c r="L11" s="229"/>
      <c r="M11" s="229"/>
      <c r="N11" s="229"/>
      <c r="O11" s="229"/>
      <c r="P11" s="229"/>
      <c r="Q11" s="229"/>
      <c r="R11" s="229"/>
      <c r="S11" s="229"/>
      <c r="T11" s="229"/>
      <c r="U11" s="229"/>
      <c r="V11" s="229"/>
      <c r="W11" s="229"/>
      <c r="X11" s="229"/>
      <c r="Y11" s="229"/>
      <c r="Z11" s="229"/>
      <c r="AA11" s="229"/>
      <c r="AB11" s="229"/>
      <c r="AC11" s="229"/>
      <c r="AD11" s="229"/>
      <c r="AE11" s="229"/>
      <c r="AF11" s="230"/>
    </row>
    <row r="12" spans="1:32" ht="15" thickBot="1" x14ac:dyDescent="0.25">
      <c r="A12" s="223" t="s">
        <v>1424</v>
      </c>
      <c r="B12" s="232"/>
      <c r="C12" s="232"/>
      <c r="D12" s="232"/>
      <c r="E12" s="232"/>
      <c r="F12" s="232"/>
      <c r="G12" s="229"/>
      <c r="H12" s="229"/>
      <c r="I12" s="229"/>
      <c r="J12" s="229"/>
      <c r="K12" s="229"/>
      <c r="L12" s="229"/>
      <c r="M12" s="229"/>
      <c r="N12" s="229"/>
      <c r="O12" s="229"/>
      <c r="P12" s="229"/>
      <c r="Q12" s="229"/>
      <c r="R12" s="229"/>
      <c r="S12" s="229"/>
      <c r="T12" s="229"/>
      <c r="U12" s="229"/>
      <c r="V12" s="229"/>
      <c r="W12" s="229"/>
      <c r="X12" s="229"/>
      <c r="Y12" s="229"/>
      <c r="Z12" s="229"/>
      <c r="AA12" s="229"/>
      <c r="AB12" s="229"/>
      <c r="AC12" s="229"/>
      <c r="AD12" s="229"/>
      <c r="AE12" s="229"/>
      <c r="AF12" s="230"/>
    </row>
    <row r="13" spans="1:32" ht="15" thickBot="1" x14ac:dyDescent="0.25">
      <c r="A13" s="223" t="s">
        <v>3948</v>
      </c>
      <c r="B13" s="232"/>
      <c r="C13" s="232"/>
      <c r="D13" s="232"/>
      <c r="E13" s="232"/>
      <c r="F13" s="232"/>
      <c r="G13" s="229"/>
      <c r="H13" s="229"/>
      <c r="I13" s="229"/>
      <c r="J13" s="229"/>
      <c r="K13" s="229"/>
      <c r="L13" s="229"/>
      <c r="M13" s="229"/>
      <c r="N13" s="229"/>
      <c r="O13" s="229"/>
      <c r="P13" s="229"/>
      <c r="Q13" s="229"/>
      <c r="R13" s="229"/>
      <c r="S13" s="229"/>
      <c r="T13" s="229"/>
      <c r="U13" s="229"/>
      <c r="V13" s="229"/>
      <c r="W13" s="229"/>
      <c r="X13" s="229"/>
      <c r="Y13" s="229"/>
      <c r="Z13" s="229"/>
      <c r="AA13" s="229"/>
      <c r="AB13" s="229"/>
      <c r="AC13" s="229"/>
      <c r="AD13" s="229"/>
      <c r="AE13" s="229"/>
      <c r="AF13" s="230"/>
    </row>
    <row r="14" spans="1:32" ht="15" thickBot="1" x14ac:dyDescent="0.25">
      <c r="A14" s="233"/>
      <c r="B14" s="234"/>
      <c r="C14" s="226"/>
      <c r="D14" s="226"/>
      <c r="E14" s="226"/>
      <c r="F14" s="226"/>
      <c r="G14" s="229"/>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29"/>
      <c r="AF14" s="230"/>
    </row>
    <row r="15" spans="1:32" ht="15" thickBot="1" x14ac:dyDescent="0.25">
      <c r="A15" s="372" t="s">
        <v>125</v>
      </c>
      <c r="B15" s="373"/>
      <c r="C15" s="373"/>
      <c r="D15" s="373"/>
      <c r="E15" s="373"/>
      <c r="F15" s="373"/>
      <c r="G15" s="373"/>
      <c r="H15" s="373"/>
      <c r="I15" s="373"/>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30"/>
    </row>
    <row r="16" spans="1:32" ht="15" thickBot="1" x14ac:dyDescent="0.25">
      <c r="A16" s="372" t="s">
        <v>124</v>
      </c>
      <c r="B16" s="373"/>
      <c r="C16" s="373"/>
      <c r="D16" s="373"/>
      <c r="E16" s="235"/>
      <c r="F16" s="236"/>
      <c r="G16" s="237"/>
      <c r="H16" s="237"/>
      <c r="I16" s="237"/>
      <c r="J16" s="229"/>
      <c r="K16" s="229"/>
      <c r="L16" s="229"/>
      <c r="M16" s="229"/>
      <c r="N16" s="229"/>
      <c r="O16" s="229"/>
      <c r="P16" s="229"/>
      <c r="Q16" s="229"/>
      <c r="R16" s="229"/>
      <c r="S16" s="229"/>
      <c r="T16" s="229"/>
      <c r="U16" s="229"/>
      <c r="V16" s="229"/>
      <c r="W16" s="229"/>
      <c r="X16" s="229"/>
      <c r="Y16" s="229"/>
      <c r="Z16" s="229"/>
      <c r="AA16" s="229"/>
      <c r="AB16" s="229"/>
      <c r="AC16" s="229"/>
      <c r="AD16" s="229"/>
      <c r="AE16" s="229"/>
      <c r="AF16" s="230"/>
    </row>
    <row r="17" spans="1:32" ht="15" thickBot="1" x14ac:dyDescent="0.25">
      <c r="A17" s="225"/>
      <c r="B17" s="226"/>
      <c r="C17" s="226"/>
      <c r="D17" s="226"/>
      <c r="E17" s="226"/>
      <c r="F17" s="226"/>
      <c r="G17" s="229"/>
      <c r="H17" s="229"/>
      <c r="I17" s="229"/>
      <c r="J17" s="229"/>
      <c r="K17" s="229"/>
      <c r="L17" s="229"/>
      <c r="M17" s="229"/>
      <c r="N17" s="229"/>
      <c r="O17" s="229"/>
      <c r="P17" s="229"/>
      <c r="Q17" s="229"/>
      <c r="R17" s="229"/>
      <c r="S17" s="229"/>
      <c r="T17" s="229"/>
      <c r="U17" s="229"/>
      <c r="V17" s="229"/>
      <c r="W17" s="229"/>
      <c r="X17" s="229"/>
      <c r="Y17" s="229"/>
      <c r="Z17" s="229"/>
      <c r="AA17" s="229"/>
      <c r="AB17" s="229"/>
      <c r="AC17" s="229"/>
      <c r="AD17" s="229"/>
      <c r="AE17" s="229"/>
      <c r="AF17" s="230"/>
    </row>
    <row r="18" spans="1:32" ht="15" thickBot="1" x14ac:dyDescent="0.25">
      <c r="A18" s="374" t="s">
        <v>3951</v>
      </c>
      <c r="B18" s="375"/>
      <c r="C18" s="375"/>
      <c r="D18" s="375"/>
      <c r="E18" s="375"/>
      <c r="F18" s="375"/>
      <c r="G18" s="375"/>
      <c r="H18" s="375"/>
      <c r="I18" s="375"/>
      <c r="J18" s="375"/>
      <c r="K18" s="375"/>
      <c r="L18" s="375"/>
      <c r="M18" s="375"/>
      <c r="N18" s="375"/>
      <c r="O18" s="375"/>
      <c r="P18" s="375"/>
      <c r="Q18" s="375"/>
      <c r="R18" s="375"/>
      <c r="S18" s="375"/>
      <c r="T18" s="375"/>
      <c r="U18" s="375"/>
      <c r="V18" s="375"/>
      <c r="W18" s="375"/>
      <c r="X18" s="375"/>
      <c r="Y18" s="375"/>
      <c r="Z18" s="375"/>
      <c r="AA18" s="375"/>
      <c r="AB18" s="375"/>
      <c r="AC18" s="375"/>
      <c r="AD18" s="375"/>
      <c r="AE18" s="375"/>
      <c r="AF18" s="376"/>
    </row>
    <row r="19" spans="1:32" ht="15" thickBot="1" x14ac:dyDescent="0.25">
      <c r="A19" s="238"/>
      <c r="B19" s="239"/>
      <c r="C19" s="240"/>
      <c r="D19" s="241"/>
      <c r="E19" s="239"/>
      <c r="F19" s="242"/>
      <c r="G19" s="239"/>
      <c r="H19" s="239"/>
      <c r="I19" s="239"/>
      <c r="J19" s="239"/>
      <c r="K19" s="239"/>
      <c r="L19" s="239"/>
      <c r="M19" s="239"/>
      <c r="N19" s="239"/>
      <c r="O19" s="239"/>
      <c r="P19" s="239"/>
      <c r="Q19" s="239"/>
      <c r="R19" s="239"/>
      <c r="S19" s="239"/>
      <c r="T19" s="239"/>
      <c r="U19" s="239"/>
      <c r="V19" s="239"/>
      <c r="W19" s="239"/>
      <c r="X19" s="239"/>
      <c r="Y19" s="239"/>
      <c r="Z19" s="239"/>
      <c r="AA19" s="239"/>
      <c r="AB19" s="239"/>
      <c r="AC19" s="239"/>
      <c r="AD19" s="239"/>
      <c r="AE19" s="239"/>
      <c r="AF19" s="243"/>
    </row>
    <row r="20" spans="1:32" ht="13.5" thickBot="1" x14ac:dyDescent="0.25">
      <c r="A20" s="244" t="s">
        <v>3952</v>
      </c>
      <c r="B20" s="245" t="s">
        <v>3953</v>
      </c>
      <c r="C20" s="245" t="s">
        <v>3954</v>
      </c>
      <c r="D20" s="246" t="s">
        <v>3955</v>
      </c>
      <c r="E20" s="246" t="s">
        <v>3956</v>
      </c>
      <c r="F20" s="246" t="s">
        <v>3957</v>
      </c>
      <c r="G20" s="246" t="s">
        <v>3958</v>
      </c>
      <c r="H20" s="246" t="s">
        <v>3959</v>
      </c>
      <c r="I20" s="246" t="s">
        <v>3960</v>
      </c>
      <c r="J20" s="246" t="s">
        <v>3961</v>
      </c>
      <c r="K20" s="246" t="s">
        <v>3962</v>
      </c>
      <c r="L20" s="246" t="s">
        <v>3963</v>
      </c>
      <c r="M20" s="246" t="s">
        <v>3964</v>
      </c>
      <c r="N20" s="246" t="s">
        <v>3965</v>
      </c>
      <c r="O20" s="246" t="s">
        <v>3966</v>
      </c>
      <c r="P20" s="246" t="s">
        <v>3967</v>
      </c>
      <c r="Q20" s="246" t="s">
        <v>3968</v>
      </c>
      <c r="R20" s="246" t="s">
        <v>3969</v>
      </c>
      <c r="S20" s="246" t="s">
        <v>3970</v>
      </c>
      <c r="T20" s="246" t="s">
        <v>3971</v>
      </c>
      <c r="U20" s="246" t="s">
        <v>3972</v>
      </c>
      <c r="V20" s="246" t="s">
        <v>3973</v>
      </c>
      <c r="W20" s="246" t="s">
        <v>3974</v>
      </c>
      <c r="X20" s="246" t="s">
        <v>3975</v>
      </c>
      <c r="Y20" s="246" t="s">
        <v>3976</v>
      </c>
      <c r="Z20" s="246" t="s">
        <v>3977</v>
      </c>
      <c r="AA20" s="246" t="s">
        <v>3978</v>
      </c>
      <c r="AB20" s="246" t="s">
        <v>3979</v>
      </c>
      <c r="AC20" s="246" t="s">
        <v>3980</v>
      </c>
      <c r="AD20" s="246" t="s">
        <v>3981</v>
      </c>
      <c r="AE20" s="246" t="s">
        <v>3982</v>
      </c>
      <c r="AF20" s="247" t="s">
        <v>127</v>
      </c>
    </row>
    <row r="21" spans="1:32" ht="13.5" thickBot="1" x14ac:dyDescent="0.25">
      <c r="A21" s="366" t="s">
        <v>3983</v>
      </c>
      <c r="B21" s="367" t="str">
        <f>[40]PROPOSTA!D20</f>
        <v>ADMINISTRAÇÃO LOCAL</v>
      </c>
      <c r="C21" s="368">
        <f>PROPOSTA!I21</f>
        <v>751651.12</v>
      </c>
      <c r="D21" s="248">
        <v>2.1899999999999999E-2</v>
      </c>
      <c r="E21" s="248">
        <v>2.98E-2</v>
      </c>
      <c r="F21" s="248">
        <v>4.9799999999999997E-2</v>
      </c>
      <c r="G21" s="248">
        <v>5.8700000000000002E-2</v>
      </c>
      <c r="H21" s="248">
        <v>8.9200000000000002E-2</v>
      </c>
      <c r="I21" s="248">
        <v>5.4199999999999998E-2</v>
      </c>
      <c r="J21" s="248">
        <v>8.0299999999999996E-2</v>
      </c>
      <c r="K21" s="248">
        <v>7.9699999999999993E-2</v>
      </c>
      <c r="L21" s="248">
        <v>8.09E-2</v>
      </c>
      <c r="M21" s="248">
        <v>7.6999999999999999E-2</v>
      </c>
      <c r="N21" s="248">
        <v>7.8100000000000003E-2</v>
      </c>
      <c r="O21" s="248">
        <v>5.4600000000000003E-2</v>
      </c>
      <c r="P21" s="248">
        <v>5.5399999999999998E-2</v>
      </c>
      <c r="Q21" s="248">
        <v>3.2899999999999999E-2</v>
      </c>
      <c r="R21" s="248">
        <v>1.44E-2</v>
      </c>
      <c r="S21" s="248">
        <v>1.21E-2</v>
      </c>
      <c r="T21" s="248">
        <v>1.43E-2</v>
      </c>
      <c r="U21" s="248">
        <v>1.4999999999999999E-2</v>
      </c>
      <c r="V21" s="248">
        <v>7.4999999999999997E-3</v>
      </c>
      <c r="W21" s="248">
        <v>7.6E-3</v>
      </c>
      <c r="X21" s="248">
        <v>7.9000000000000008E-3</v>
      </c>
      <c r="Y21" s="248">
        <v>1.26E-2</v>
      </c>
      <c r="Z21" s="248">
        <v>1.06E-2</v>
      </c>
      <c r="AA21" s="248">
        <v>1.11E-2</v>
      </c>
      <c r="AB21" s="248">
        <v>1.6199999999999999E-2</v>
      </c>
      <c r="AC21" s="248">
        <v>0.02</v>
      </c>
      <c r="AD21" s="248">
        <v>3.5999999999999999E-3</v>
      </c>
      <c r="AE21" s="248">
        <v>4.5999999999999999E-3</v>
      </c>
      <c r="AF21" s="249">
        <f>SUM(D21:AE21)</f>
        <v>1</v>
      </c>
    </row>
    <row r="22" spans="1:32" ht="13.5" thickBot="1" x14ac:dyDescent="0.25">
      <c r="A22" s="366"/>
      <c r="B22" s="367"/>
      <c r="C22" s="368"/>
      <c r="D22" s="250">
        <f>D21*C21</f>
        <v>16461.159528</v>
      </c>
      <c r="E22" s="250">
        <f>E21*C21</f>
        <v>22399.203376000001</v>
      </c>
      <c r="F22" s="250">
        <f>F21*C21</f>
        <v>37432.225775999999</v>
      </c>
      <c r="G22" s="250">
        <f>G21*C21</f>
        <v>44121.920744000003</v>
      </c>
      <c r="H22" s="250">
        <f>H21*C21</f>
        <v>67047.279903999995</v>
      </c>
      <c r="I22" s="250">
        <f>I21*C21</f>
        <v>40739.490703999996</v>
      </c>
      <c r="J22" s="250">
        <f>J21*C21</f>
        <v>60357.584935999999</v>
      </c>
      <c r="K22" s="250">
        <f>K21*C21</f>
        <v>59906.594263999992</v>
      </c>
      <c r="L22" s="250">
        <f>L21*C21</f>
        <v>60808.575607999999</v>
      </c>
      <c r="M22" s="250">
        <f>M21*C21</f>
        <v>57877.13624</v>
      </c>
      <c r="N22" s="250">
        <f>N21*C21</f>
        <v>58703.952472000004</v>
      </c>
      <c r="O22" s="250">
        <f>O21*C21</f>
        <v>41040.151151999999</v>
      </c>
      <c r="P22" s="250">
        <f>P21*C21</f>
        <v>41641.472047999996</v>
      </c>
      <c r="Q22" s="250">
        <f>Q21*C21</f>
        <v>24729.321848</v>
      </c>
      <c r="R22" s="250">
        <f>R21*C21</f>
        <v>10823.776128</v>
      </c>
      <c r="S22" s="250">
        <f>S21*C21</f>
        <v>9094.9785520000005</v>
      </c>
      <c r="T22" s="250">
        <f>T21*C21</f>
        <v>10748.611016000001</v>
      </c>
      <c r="U22" s="250">
        <f>U21*C21</f>
        <v>11274.766799999999</v>
      </c>
      <c r="V22" s="250">
        <f>V21*C21</f>
        <v>5637.3833999999997</v>
      </c>
      <c r="W22" s="250">
        <f>W21*C21</f>
        <v>5712.5485120000003</v>
      </c>
      <c r="X22" s="250">
        <f>X21*C21</f>
        <v>5938.0438480000003</v>
      </c>
      <c r="Y22" s="250">
        <f>Y21*C21</f>
        <v>9470.8041119999998</v>
      </c>
      <c r="Z22" s="250">
        <f>Z21*C21</f>
        <v>7967.5018719999998</v>
      </c>
      <c r="AA22" s="250">
        <f>AA21*C21</f>
        <v>8343.327432</v>
      </c>
      <c r="AB22" s="250">
        <f>AB21*C21</f>
        <v>12176.748143999999</v>
      </c>
      <c r="AC22" s="250">
        <f>AC21*C21</f>
        <v>15033.0224</v>
      </c>
      <c r="AD22" s="250">
        <f>AD21*C21</f>
        <v>2705.9440319999999</v>
      </c>
      <c r="AE22" s="250">
        <f>AE21*C21</f>
        <v>3457.5951519999999</v>
      </c>
      <c r="AF22" s="251">
        <f>SUM(D22:AE22)</f>
        <v>751651.12000000011</v>
      </c>
    </row>
    <row r="23" spans="1:32" ht="15" thickBot="1" x14ac:dyDescent="0.25">
      <c r="A23" s="366" t="s">
        <v>3984</v>
      </c>
      <c r="B23" s="367" t="str">
        <f>[40]PROPOSTA!D22</f>
        <v>SERVIÇOS PRELIMINARES</v>
      </c>
      <c r="C23" s="368">
        <f>PROPOSTA!I23</f>
        <v>243528.53</v>
      </c>
      <c r="D23" s="248">
        <v>0.83599999999999997</v>
      </c>
      <c r="E23" s="248">
        <v>0.16400000000000001</v>
      </c>
      <c r="F23" s="248"/>
      <c r="G23" s="248"/>
      <c r="H23" s="248"/>
      <c r="I23" s="248"/>
      <c r="J23" s="248"/>
      <c r="K23" s="248"/>
      <c r="L23" s="239"/>
      <c r="M23" s="239"/>
      <c r="N23" s="239"/>
      <c r="O23" s="239"/>
      <c r="P23" s="239"/>
      <c r="Q23" s="239"/>
      <c r="R23" s="239"/>
      <c r="S23" s="239"/>
      <c r="T23" s="239"/>
      <c r="U23" s="239"/>
      <c r="V23" s="239"/>
      <c r="W23" s="239"/>
      <c r="X23" s="239"/>
      <c r="Y23" s="239"/>
      <c r="Z23" s="239"/>
      <c r="AA23" s="239"/>
      <c r="AB23" s="239"/>
      <c r="AC23" s="239"/>
      <c r="AD23" s="239"/>
      <c r="AE23" s="239"/>
      <c r="AF23" s="249">
        <f t="shared" ref="AF23:AF70" si="0">SUM(D23:AE23)</f>
        <v>1</v>
      </c>
    </row>
    <row r="24" spans="1:32" ht="15" thickBot="1" x14ac:dyDescent="0.25">
      <c r="A24" s="366"/>
      <c r="B24" s="367"/>
      <c r="C24" s="368"/>
      <c r="D24" s="250">
        <f>D23*C23</f>
        <v>203589.85107999999</v>
      </c>
      <c r="E24" s="250">
        <f>E23*C23</f>
        <v>39938.678919999998</v>
      </c>
      <c r="F24" s="252"/>
      <c r="G24" s="252"/>
      <c r="H24" s="252"/>
      <c r="I24" s="252"/>
      <c r="J24" s="252"/>
      <c r="K24" s="252"/>
      <c r="L24" s="239"/>
      <c r="M24" s="239"/>
      <c r="N24" s="239"/>
      <c r="O24" s="239"/>
      <c r="P24" s="239"/>
      <c r="Q24" s="239"/>
      <c r="R24" s="239"/>
      <c r="S24" s="239"/>
      <c r="T24" s="239"/>
      <c r="U24" s="239"/>
      <c r="V24" s="239"/>
      <c r="W24" s="239"/>
      <c r="X24" s="239"/>
      <c r="Y24" s="239"/>
      <c r="Z24" s="239"/>
      <c r="AA24" s="239"/>
      <c r="AB24" s="239"/>
      <c r="AC24" s="239"/>
      <c r="AD24" s="239"/>
      <c r="AE24" s="239"/>
      <c r="AF24" s="251">
        <f t="shared" si="0"/>
        <v>243528.53</v>
      </c>
    </row>
    <row r="25" spans="1:32" ht="15" thickBot="1" x14ac:dyDescent="0.25">
      <c r="A25" s="366" t="s">
        <v>3985</v>
      </c>
      <c r="B25" s="367" t="str">
        <f>[40]PROPOSTA!D32</f>
        <v>MOVIMENTO DE TERRA PARA FUNDAÇÕES</v>
      </c>
      <c r="C25" s="368">
        <f>PROPOSTA!I33</f>
        <v>88974.27</v>
      </c>
      <c r="D25" s="248">
        <v>0.1077</v>
      </c>
      <c r="E25" s="248">
        <v>0.28210000000000002</v>
      </c>
      <c r="F25" s="248">
        <v>0.2545</v>
      </c>
      <c r="G25" s="248">
        <v>0.32840000000000003</v>
      </c>
      <c r="H25" s="248">
        <v>2.7300000000000001E-2</v>
      </c>
      <c r="I25" s="248"/>
      <c r="J25" s="248"/>
      <c r="K25" s="248"/>
      <c r="L25" s="239"/>
      <c r="M25" s="239"/>
      <c r="N25" s="239"/>
      <c r="O25" s="239"/>
      <c r="P25" s="239"/>
      <c r="Q25" s="239"/>
      <c r="R25" s="239"/>
      <c r="S25" s="239"/>
      <c r="T25" s="239"/>
      <c r="U25" s="239"/>
      <c r="V25" s="239"/>
      <c r="W25" s="239"/>
      <c r="X25" s="239"/>
      <c r="Y25" s="239"/>
      <c r="Z25" s="239"/>
      <c r="AA25" s="239"/>
      <c r="AB25" s="239"/>
      <c r="AC25" s="239"/>
      <c r="AD25" s="239"/>
      <c r="AE25" s="239"/>
      <c r="AF25" s="249">
        <f t="shared" si="0"/>
        <v>1.0000000000000002</v>
      </c>
    </row>
    <row r="26" spans="1:32" ht="15" thickBot="1" x14ac:dyDescent="0.25">
      <c r="A26" s="366"/>
      <c r="B26" s="367"/>
      <c r="C26" s="368"/>
      <c r="D26" s="250">
        <f>D25*C25</f>
        <v>9582.5288790000013</v>
      </c>
      <c r="E26" s="250">
        <f>E25*C25</f>
        <v>25099.641567000002</v>
      </c>
      <c r="F26" s="250">
        <f>F25*C25</f>
        <v>22643.951715000003</v>
      </c>
      <c r="G26" s="250">
        <f>G25*C25</f>
        <v>29219.150268000005</v>
      </c>
      <c r="H26" s="250">
        <f>H25*C25</f>
        <v>2428.9975710000003</v>
      </c>
      <c r="I26" s="252"/>
      <c r="J26" s="252"/>
      <c r="K26" s="252"/>
      <c r="L26" s="239"/>
      <c r="M26" s="239"/>
      <c r="N26" s="239"/>
      <c r="O26" s="239"/>
      <c r="P26" s="239"/>
      <c r="Q26" s="239"/>
      <c r="R26" s="239"/>
      <c r="S26" s="239"/>
      <c r="T26" s="239"/>
      <c r="U26" s="239"/>
      <c r="V26" s="239"/>
      <c r="W26" s="239"/>
      <c r="X26" s="239"/>
      <c r="Y26" s="239"/>
      <c r="Z26" s="239"/>
      <c r="AA26" s="239"/>
      <c r="AB26" s="239"/>
      <c r="AC26" s="239"/>
      <c r="AD26" s="239"/>
      <c r="AE26" s="239"/>
      <c r="AF26" s="251">
        <f t="shared" si="0"/>
        <v>88974.27</v>
      </c>
    </row>
    <row r="27" spans="1:32" ht="15" thickBot="1" x14ac:dyDescent="0.25">
      <c r="A27" s="366" t="s">
        <v>3986</v>
      </c>
      <c r="B27" s="367" t="str">
        <f>[40]PROPOSTA!D50</f>
        <v>FUNDAÇÕES</v>
      </c>
      <c r="C27" s="368">
        <f>PROPOSTA!I55</f>
        <v>1132711.17</v>
      </c>
      <c r="D27" s="248"/>
      <c r="E27" s="248">
        <v>0.20030000000000001</v>
      </c>
      <c r="F27" s="248">
        <v>0.24079999999999999</v>
      </c>
      <c r="G27" s="248">
        <v>0.2571</v>
      </c>
      <c r="H27" s="248">
        <v>0.30180000000000001</v>
      </c>
      <c r="I27" s="248"/>
      <c r="J27" s="248"/>
      <c r="K27" s="248"/>
      <c r="L27" s="239"/>
      <c r="M27" s="239"/>
      <c r="N27" s="239"/>
      <c r="O27" s="239"/>
      <c r="P27" s="239"/>
      <c r="Q27" s="239"/>
      <c r="R27" s="239"/>
      <c r="S27" s="239"/>
      <c r="T27" s="239"/>
      <c r="U27" s="239"/>
      <c r="V27" s="239"/>
      <c r="W27" s="239"/>
      <c r="X27" s="239"/>
      <c r="Y27" s="239"/>
      <c r="Z27" s="239"/>
      <c r="AA27" s="239"/>
      <c r="AB27" s="239"/>
      <c r="AC27" s="239"/>
      <c r="AD27" s="239"/>
      <c r="AE27" s="239"/>
      <c r="AF27" s="249">
        <f t="shared" si="0"/>
        <v>1</v>
      </c>
    </row>
    <row r="28" spans="1:32" ht="15" thickBot="1" x14ac:dyDescent="0.25">
      <c r="A28" s="366"/>
      <c r="B28" s="367"/>
      <c r="C28" s="368"/>
      <c r="D28" s="250"/>
      <c r="E28" s="250">
        <f>E27*C27</f>
        <v>226882.04735099999</v>
      </c>
      <c r="F28" s="250">
        <f>F27*C27</f>
        <v>272756.84973599995</v>
      </c>
      <c r="G28" s="250">
        <f>G27*C27</f>
        <v>291220.041807</v>
      </c>
      <c r="H28" s="250">
        <f>H27*C27</f>
        <v>341852.23110599996</v>
      </c>
      <c r="I28" s="252"/>
      <c r="J28" s="252"/>
      <c r="K28" s="252"/>
      <c r="L28" s="239"/>
      <c r="M28" s="239"/>
      <c r="N28" s="239"/>
      <c r="O28" s="239"/>
      <c r="P28" s="239"/>
      <c r="Q28" s="239"/>
      <c r="R28" s="239"/>
      <c r="S28" s="239"/>
      <c r="T28" s="239"/>
      <c r="U28" s="239"/>
      <c r="V28" s="239"/>
      <c r="W28" s="239"/>
      <c r="X28" s="239"/>
      <c r="Y28" s="239"/>
      <c r="Z28" s="239"/>
      <c r="AA28" s="239"/>
      <c r="AB28" s="239"/>
      <c r="AC28" s="239"/>
      <c r="AD28" s="239"/>
      <c r="AE28" s="239"/>
      <c r="AF28" s="251">
        <f t="shared" si="0"/>
        <v>1132711.17</v>
      </c>
    </row>
    <row r="29" spans="1:32" ht="15" thickBot="1" x14ac:dyDescent="0.25">
      <c r="A29" s="366" t="s">
        <v>3987</v>
      </c>
      <c r="B29" s="367" t="str">
        <f>[40]PROPOSTA!D115</f>
        <v>SUPERESTRUTURA</v>
      </c>
      <c r="C29" s="368">
        <f>PROPOSTA!I130</f>
        <v>2551550.46</v>
      </c>
      <c r="D29" s="248"/>
      <c r="E29" s="248"/>
      <c r="F29" s="248">
        <v>7.6600000000000001E-2</v>
      </c>
      <c r="G29" s="248">
        <v>7.6700000000000004E-2</v>
      </c>
      <c r="H29" s="248">
        <v>0.1774</v>
      </c>
      <c r="I29" s="248">
        <v>0.17519999999999999</v>
      </c>
      <c r="J29" s="248">
        <v>0.19600000000000001</v>
      </c>
      <c r="K29" s="248">
        <v>0.11559999999999999</v>
      </c>
      <c r="L29" s="248">
        <v>0.1227</v>
      </c>
      <c r="M29" s="248">
        <v>2.64E-2</v>
      </c>
      <c r="N29" s="248">
        <v>2.63E-2</v>
      </c>
      <c r="O29" s="248">
        <v>7.1000000000000004E-3</v>
      </c>
      <c r="P29" s="239"/>
      <c r="Q29" s="239"/>
      <c r="R29" s="239"/>
      <c r="S29" s="239"/>
      <c r="T29" s="239"/>
      <c r="U29" s="239"/>
      <c r="V29" s="239"/>
      <c r="W29" s="239"/>
      <c r="X29" s="239"/>
      <c r="Y29" s="239"/>
      <c r="Z29" s="239"/>
      <c r="AA29" s="239"/>
      <c r="AB29" s="239"/>
      <c r="AC29" s="239"/>
      <c r="AD29" s="239"/>
      <c r="AE29" s="239"/>
      <c r="AF29" s="249">
        <f t="shared" si="0"/>
        <v>1</v>
      </c>
    </row>
    <row r="30" spans="1:32" ht="15" thickBot="1" x14ac:dyDescent="0.25">
      <c r="A30" s="366"/>
      <c r="B30" s="367"/>
      <c r="C30" s="368"/>
      <c r="D30" s="250"/>
      <c r="E30" s="250"/>
      <c r="F30" s="250">
        <f>F29*C29</f>
        <v>195448.76523600001</v>
      </c>
      <c r="G30" s="250">
        <f>G29*C29</f>
        <v>195703.92028200001</v>
      </c>
      <c r="H30" s="250">
        <f>H29*C29</f>
        <v>452645.05160399998</v>
      </c>
      <c r="I30" s="250">
        <f>I29*C29</f>
        <v>447031.64059199998</v>
      </c>
      <c r="J30" s="250">
        <f>J29*C29</f>
        <v>500103.89016000001</v>
      </c>
      <c r="K30" s="250">
        <f>K29*C29</f>
        <v>294959.23317600001</v>
      </c>
      <c r="L30" s="250">
        <f>L29*C29</f>
        <v>313075.24144200003</v>
      </c>
      <c r="M30" s="250">
        <f>M29*C29</f>
        <v>67360.932144000006</v>
      </c>
      <c r="N30" s="250">
        <f>N29*C29</f>
        <v>67105.777098000006</v>
      </c>
      <c r="O30" s="250">
        <f>O29*C29</f>
        <v>18116.008266000001</v>
      </c>
      <c r="P30" s="239"/>
      <c r="Q30" s="239"/>
      <c r="R30" s="239"/>
      <c r="S30" s="239"/>
      <c r="T30" s="239"/>
      <c r="U30" s="239"/>
      <c r="V30" s="239"/>
      <c r="W30" s="239"/>
      <c r="X30" s="239"/>
      <c r="Y30" s="239"/>
      <c r="Z30" s="239"/>
      <c r="AA30" s="239"/>
      <c r="AB30" s="239"/>
      <c r="AC30" s="239"/>
      <c r="AD30" s="239"/>
      <c r="AE30" s="239"/>
      <c r="AF30" s="251">
        <f t="shared" si="0"/>
        <v>2551550.46</v>
      </c>
    </row>
    <row r="31" spans="1:32" ht="15" thickBot="1" x14ac:dyDescent="0.25">
      <c r="A31" s="366" t="s">
        <v>3988</v>
      </c>
      <c r="B31" s="367" t="str">
        <f>PROPOSTA!D202</f>
        <v>SISTEMA DE VEDAÇÃO VERTICAL</v>
      </c>
      <c r="C31" s="368">
        <f>PROPOSTA!I202</f>
        <v>432597.07</v>
      </c>
      <c r="D31" s="248"/>
      <c r="E31" s="248"/>
      <c r="F31" s="248"/>
      <c r="G31" s="248"/>
      <c r="H31" s="248"/>
      <c r="I31" s="248">
        <v>0.1116</v>
      </c>
      <c r="J31" s="248">
        <v>0.15720000000000001</v>
      </c>
      <c r="K31" s="248">
        <v>0.1323</v>
      </c>
      <c r="L31" s="248">
        <v>0.16889999999999999</v>
      </c>
      <c r="M31" s="248">
        <v>0.26619999999999999</v>
      </c>
      <c r="N31" s="248">
        <v>0.1638</v>
      </c>
      <c r="O31" s="239"/>
      <c r="P31" s="239"/>
      <c r="Q31" s="239"/>
      <c r="R31" s="239"/>
      <c r="S31" s="239"/>
      <c r="T31" s="239"/>
      <c r="U31" s="239"/>
      <c r="V31" s="239"/>
      <c r="W31" s="239"/>
      <c r="X31" s="239"/>
      <c r="Y31" s="239"/>
      <c r="Z31" s="239"/>
      <c r="AA31" s="239"/>
      <c r="AB31" s="239"/>
      <c r="AC31" s="239"/>
      <c r="AD31" s="239"/>
      <c r="AE31" s="239"/>
      <c r="AF31" s="249">
        <f t="shared" si="0"/>
        <v>1</v>
      </c>
    </row>
    <row r="32" spans="1:32" ht="15" thickBot="1" x14ac:dyDescent="0.25">
      <c r="A32" s="366"/>
      <c r="B32" s="367"/>
      <c r="C32" s="368"/>
      <c r="D32" s="250"/>
      <c r="E32" s="250"/>
      <c r="F32" s="250"/>
      <c r="G32" s="250"/>
      <c r="H32" s="250"/>
      <c r="I32" s="250">
        <f>I31*C31</f>
        <v>48277.833012000003</v>
      </c>
      <c r="J32" s="250">
        <f>J31*C31</f>
        <v>68004.259403999997</v>
      </c>
      <c r="K32" s="250">
        <f>K31*C31</f>
        <v>57232.592361000003</v>
      </c>
      <c r="L32" s="250">
        <f>L31*C31</f>
        <v>73065.645122999995</v>
      </c>
      <c r="M32" s="250">
        <f>M31*C31</f>
        <v>115157.34003399999</v>
      </c>
      <c r="N32" s="250">
        <f>N31*C31</f>
        <v>70859.400066000002</v>
      </c>
      <c r="O32" s="239"/>
      <c r="P32" s="239"/>
      <c r="Q32" s="239"/>
      <c r="R32" s="239"/>
      <c r="S32" s="239"/>
      <c r="T32" s="239"/>
      <c r="U32" s="239"/>
      <c r="V32" s="239"/>
      <c r="W32" s="239"/>
      <c r="X32" s="239"/>
      <c r="Y32" s="239"/>
      <c r="Z32" s="239"/>
      <c r="AA32" s="239"/>
      <c r="AB32" s="239"/>
      <c r="AC32" s="239"/>
      <c r="AD32" s="239"/>
      <c r="AE32" s="239"/>
      <c r="AF32" s="251">
        <f t="shared" si="0"/>
        <v>432597.07</v>
      </c>
    </row>
    <row r="33" spans="1:32" ht="15" thickBot="1" x14ac:dyDescent="0.25">
      <c r="A33" s="366" t="s">
        <v>3989</v>
      </c>
      <c r="B33" s="367" t="str">
        <f>PROPOSTA!D221</f>
        <v>ESǪUADRIAS</v>
      </c>
      <c r="C33" s="368">
        <f>PROPOSTA!I221</f>
        <v>773383.09</v>
      </c>
      <c r="D33" s="248"/>
      <c r="E33" s="248"/>
      <c r="F33" s="248"/>
      <c r="G33" s="248"/>
      <c r="H33" s="248"/>
      <c r="I33" s="248"/>
      <c r="J33" s="248"/>
      <c r="K33" s="248">
        <v>0.1079</v>
      </c>
      <c r="L33" s="248">
        <v>0.19550000000000001</v>
      </c>
      <c r="M33" s="248">
        <v>0.13650000000000001</v>
      </c>
      <c r="N33" s="248">
        <v>0.3654</v>
      </c>
      <c r="O33" s="248">
        <v>0.19470000000000001</v>
      </c>
      <c r="P33" s="239"/>
      <c r="Q33" s="239"/>
      <c r="R33" s="239"/>
      <c r="S33" s="239"/>
      <c r="T33" s="239"/>
      <c r="U33" s="239"/>
      <c r="V33" s="239"/>
      <c r="W33" s="239"/>
      <c r="X33" s="239"/>
      <c r="Y33" s="239"/>
      <c r="Z33" s="239"/>
      <c r="AA33" s="239"/>
      <c r="AB33" s="239"/>
      <c r="AC33" s="239"/>
      <c r="AD33" s="239"/>
      <c r="AE33" s="239"/>
      <c r="AF33" s="249">
        <f t="shared" si="0"/>
        <v>1</v>
      </c>
    </row>
    <row r="34" spans="1:32" ht="15" thickBot="1" x14ac:dyDescent="0.25">
      <c r="A34" s="366"/>
      <c r="B34" s="367"/>
      <c r="C34" s="368"/>
      <c r="D34" s="250"/>
      <c r="E34" s="250"/>
      <c r="F34" s="250"/>
      <c r="G34" s="250"/>
      <c r="H34" s="250"/>
      <c r="I34" s="250"/>
      <c r="J34" s="250"/>
      <c r="K34" s="250">
        <f>K33*C33</f>
        <v>83448.03541099999</v>
      </c>
      <c r="L34" s="250">
        <f>L33*C33</f>
        <v>151196.394095</v>
      </c>
      <c r="M34" s="250">
        <f>M33*C33</f>
        <v>105566.79178500001</v>
      </c>
      <c r="N34" s="250">
        <f>N33*C33</f>
        <v>282594.181086</v>
      </c>
      <c r="O34" s="250">
        <f>O33*C33</f>
        <v>150577.68762300001</v>
      </c>
      <c r="P34" s="239"/>
      <c r="Q34" s="239"/>
      <c r="R34" s="239"/>
      <c r="S34" s="239"/>
      <c r="T34" s="239"/>
      <c r="U34" s="239"/>
      <c r="V34" s="239"/>
      <c r="W34" s="239"/>
      <c r="X34" s="239"/>
      <c r="Y34" s="239"/>
      <c r="Z34" s="239"/>
      <c r="AA34" s="239"/>
      <c r="AB34" s="239"/>
      <c r="AC34" s="239"/>
      <c r="AD34" s="239"/>
      <c r="AE34" s="239"/>
      <c r="AF34" s="251">
        <f t="shared" si="0"/>
        <v>773383.09000000008</v>
      </c>
    </row>
    <row r="35" spans="1:32" ht="15" thickBot="1" x14ac:dyDescent="0.25">
      <c r="A35" s="366" t="s">
        <v>3990</v>
      </c>
      <c r="B35" s="367" t="str">
        <f>PROPOSTA!D270</f>
        <v>SISTEMAS DE COBERTURA</v>
      </c>
      <c r="C35" s="368">
        <f>PROPOSTA!I270</f>
        <v>969399.6</v>
      </c>
      <c r="D35" s="248"/>
      <c r="E35" s="248"/>
      <c r="F35" s="248"/>
      <c r="G35" s="248"/>
      <c r="H35" s="248"/>
      <c r="I35" s="248"/>
      <c r="J35" s="248"/>
      <c r="K35" s="248"/>
      <c r="L35" s="239"/>
      <c r="M35" s="248">
        <v>0.1754</v>
      </c>
      <c r="N35" s="248">
        <v>0.2112</v>
      </c>
      <c r="O35" s="248">
        <v>0.2175</v>
      </c>
      <c r="P35" s="248">
        <v>0.20569999999999999</v>
      </c>
      <c r="Q35" s="248">
        <v>0.19020000000000001</v>
      </c>
      <c r="R35" s="239"/>
      <c r="S35" s="239"/>
      <c r="T35" s="239"/>
      <c r="U35" s="239"/>
      <c r="V35" s="239"/>
      <c r="W35" s="239"/>
      <c r="X35" s="239"/>
      <c r="Y35" s="239"/>
      <c r="Z35" s="239"/>
      <c r="AA35" s="239"/>
      <c r="AB35" s="239"/>
      <c r="AC35" s="239"/>
      <c r="AD35" s="239"/>
      <c r="AE35" s="239"/>
      <c r="AF35" s="249">
        <f t="shared" si="0"/>
        <v>1</v>
      </c>
    </row>
    <row r="36" spans="1:32" ht="15" thickBot="1" x14ac:dyDescent="0.25">
      <c r="A36" s="366"/>
      <c r="B36" s="367"/>
      <c r="C36" s="368"/>
      <c r="D36" s="250"/>
      <c r="E36" s="250"/>
      <c r="F36" s="250"/>
      <c r="G36" s="250"/>
      <c r="H36" s="250"/>
      <c r="I36" s="250"/>
      <c r="J36" s="250"/>
      <c r="K36" s="250"/>
      <c r="L36" s="258"/>
      <c r="M36" s="250">
        <f>M35*C35</f>
        <v>170032.68984000001</v>
      </c>
      <c r="N36" s="250">
        <f>N35*C35</f>
        <v>204737.19552000001</v>
      </c>
      <c r="O36" s="250">
        <f>O35*C35</f>
        <v>210844.413</v>
      </c>
      <c r="P36" s="250">
        <f>P35*C35</f>
        <v>199405.49771999998</v>
      </c>
      <c r="Q36" s="250">
        <f>Q35*C35</f>
        <v>184379.80392000001</v>
      </c>
      <c r="R36" s="239"/>
      <c r="S36" s="239"/>
      <c r="T36" s="239"/>
      <c r="U36" s="239"/>
      <c r="V36" s="239"/>
      <c r="W36" s="239"/>
      <c r="X36" s="239"/>
      <c r="Y36" s="239"/>
      <c r="Z36" s="239"/>
      <c r="AA36" s="239"/>
      <c r="AB36" s="239"/>
      <c r="AC36" s="239"/>
      <c r="AD36" s="239"/>
      <c r="AE36" s="239"/>
      <c r="AF36" s="251">
        <f t="shared" si="0"/>
        <v>969399.6</v>
      </c>
    </row>
    <row r="37" spans="1:32" ht="15" thickBot="1" x14ac:dyDescent="0.25">
      <c r="A37" s="366" t="s">
        <v>3991</v>
      </c>
      <c r="B37" s="367" t="str">
        <f>PROPOSTA!D289</f>
        <v>IMPERMEABILIZAÇÃO</v>
      </c>
      <c r="C37" s="368">
        <f>PROPOSTA!I289</f>
        <v>142378.56</v>
      </c>
      <c r="D37" s="248"/>
      <c r="E37" s="248"/>
      <c r="F37" s="248"/>
      <c r="G37" s="248">
        <v>0.31769999999999998</v>
      </c>
      <c r="H37" s="248">
        <v>0.44990000000000002</v>
      </c>
      <c r="I37" s="248">
        <v>0.13969999999999999</v>
      </c>
      <c r="J37" s="248"/>
      <c r="K37" s="248">
        <v>9.2700000000000005E-2</v>
      </c>
      <c r="L37" s="239"/>
      <c r="M37" s="239"/>
      <c r="N37" s="239"/>
      <c r="O37" s="239"/>
      <c r="P37" s="239"/>
      <c r="Q37" s="239"/>
      <c r="R37" s="239"/>
      <c r="S37" s="239"/>
      <c r="T37" s="239"/>
      <c r="U37" s="239"/>
      <c r="V37" s="239"/>
      <c r="W37" s="239"/>
      <c r="X37" s="239"/>
      <c r="Y37" s="239"/>
      <c r="Z37" s="239"/>
      <c r="AA37" s="239"/>
      <c r="AB37" s="239"/>
      <c r="AC37" s="239"/>
      <c r="AD37" s="239"/>
      <c r="AE37" s="239"/>
      <c r="AF37" s="249">
        <f t="shared" si="0"/>
        <v>1</v>
      </c>
    </row>
    <row r="38" spans="1:32" ht="15" thickBot="1" x14ac:dyDescent="0.25">
      <c r="A38" s="366"/>
      <c r="B38" s="367"/>
      <c r="C38" s="368"/>
      <c r="D38" s="250"/>
      <c r="E38" s="250"/>
      <c r="F38" s="250"/>
      <c r="G38" s="250">
        <f>G37*C37</f>
        <v>45233.668511999997</v>
      </c>
      <c r="H38" s="250">
        <f>H37*C37</f>
        <v>64056.114143999999</v>
      </c>
      <c r="I38" s="250">
        <f>I37*C37</f>
        <v>19890.284831999998</v>
      </c>
      <c r="J38" s="250"/>
      <c r="K38" s="250">
        <f>K37*C37</f>
        <v>13198.492512000001</v>
      </c>
      <c r="L38" s="239"/>
      <c r="M38" s="239"/>
      <c r="N38" s="239"/>
      <c r="O38" s="239"/>
      <c r="P38" s="239"/>
      <c r="Q38" s="239"/>
      <c r="R38" s="239"/>
      <c r="S38" s="239"/>
      <c r="T38" s="239"/>
      <c r="U38" s="239"/>
      <c r="V38" s="239"/>
      <c r="W38" s="239"/>
      <c r="X38" s="239"/>
      <c r="Y38" s="239"/>
      <c r="Z38" s="239"/>
      <c r="AA38" s="239"/>
      <c r="AB38" s="239"/>
      <c r="AC38" s="239"/>
      <c r="AD38" s="239"/>
      <c r="AE38" s="239"/>
      <c r="AF38" s="251">
        <f t="shared" si="0"/>
        <v>142378.56</v>
      </c>
    </row>
    <row r="39" spans="1:32" ht="15" thickBot="1" x14ac:dyDescent="0.25">
      <c r="A39" s="366" t="s">
        <v>3992</v>
      </c>
      <c r="B39" s="367" t="str">
        <f>PROPOSTA!D296</f>
        <v>REVESTIMENTOS INTERNO E EXTERNO</v>
      </c>
      <c r="C39" s="368">
        <f>PROPOSTA!I296</f>
        <v>649227.30000000005</v>
      </c>
      <c r="D39" s="248"/>
      <c r="E39" s="248"/>
      <c r="F39" s="248"/>
      <c r="G39" s="248"/>
      <c r="H39" s="248"/>
      <c r="I39" s="248"/>
      <c r="J39" s="248">
        <v>0.21909999999999999</v>
      </c>
      <c r="K39" s="248">
        <v>0.21909999999999999</v>
      </c>
      <c r="L39" s="248">
        <v>0.21909999999999999</v>
      </c>
      <c r="M39" s="248">
        <v>0.21909999999999999</v>
      </c>
      <c r="N39" s="239"/>
      <c r="O39" s="239"/>
      <c r="P39" s="248">
        <v>0.1236</v>
      </c>
      <c r="Q39" s="239"/>
      <c r="R39" s="239"/>
      <c r="S39" s="239"/>
      <c r="T39" s="239"/>
      <c r="U39" s="239"/>
      <c r="V39" s="239"/>
      <c r="W39" s="239"/>
      <c r="X39" s="239"/>
      <c r="Y39" s="239"/>
      <c r="Z39" s="239"/>
      <c r="AA39" s="239"/>
      <c r="AB39" s="239"/>
      <c r="AC39" s="239"/>
      <c r="AD39" s="239"/>
      <c r="AE39" s="239"/>
      <c r="AF39" s="249">
        <f t="shared" si="0"/>
        <v>1</v>
      </c>
    </row>
    <row r="40" spans="1:32" ht="15" thickBot="1" x14ac:dyDescent="0.25">
      <c r="A40" s="366"/>
      <c r="B40" s="367"/>
      <c r="C40" s="368"/>
      <c r="D40" s="250"/>
      <c r="E40" s="250"/>
      <c r="F40" s="250"/>
      <c r="G40" s="250"/>
      <c r="H40" s="250"/>
      <c r="I40" s="250"/>
      <c r="J40" s="250">
        <f>J39*C39</f>
        <v>142245.70143000002</v>
      </c>
      <c r="K40" s="250">
        <f>K39*C39</f>
        <v>142245.70143000002</v>
      </c>
      <c r="L40" s="250">
        <f>L39*C39</f>
        <v>142245.70143000002</v>
      </c>
      <c r="M40" s="250">
        <f>M39*C39</f>
        <v>142245.70143000002</v>
      </c>
      <c r="N40" s="258"/>
      <c r="O40" s="258"/>
      <c r="P40" s="250">
        <f>P39*C39</f>
        <v>80244.494280000014</v>
      </c>
      <c r="Q40" s="239"/>
      <c r="R40" s="239"/>
      <c r="S40" s="239"/>
      <c r="T40" s="239"/>
      <c r="U40" s="239"/>
      <c r="V40" s="239"/>
      <c r="W40" s="239"/>
      <c r="X40" s="239"/>
      <c r="Y40" s="239"/>
      <c r="Z40" s="239"/>
      <c r="AA40" s="239"/>
      <c r="AB40" s="239"/>
      <c r="AC40" s="239"/>
      <c r="AD40" s="239"/>
      <c r="AE40" s="239"/>
      <c r="AF40" s="251">
        <f t="shared" si="0"/>
        <v>649227.30000000005</v>
      </c>
    </row>
    <row r="41" spans="1:32" ht="15" thickBot="1" x14ac:dyDescent="0.25">
      <c r="A41" s="366" t="s">
        <v>3993</v>
      </c>
      <c r="B41" s="367" t="str">
        <f>PROPOSTA!D312</f>
        <v>SISTEMAS DE PISOS</v>
      </c>
      <c r="C41" s="368">
        <f>PROPOSTA!I312</f>
        <v>635633.87</v>
      </c>
      <c r="D41" s="248"/>
      <c r="E41" s="248"/>
      <c r="F41" s="248"/>
      <c r="G41" s="248"/>
      <c r="H41" s="248"/>
      <c r="I41" s="248"/>
      <c r="J41" s="248">
        <v>0.1333</v>
      </c>
      <c r="K41" s="248">
        <v>0.15570000000000001</v>
      </c>
      <c r="L41" s="248">
        <v>0.1636</v>
      </c>
      <c r="M41" s="248">
        <v>0.1736</v>
      </c>
      <c r="N41" s="248">
        <v>0.15690000000000001</v>
      </c>
      <c r="O41" s="248">
        <v>0.16819999999999999</v>
      </c>
      <c r="P41" s="248">
        <v>4.87E-2</v>
      </c>
      <c r="Q41" s="239"/>
      <c r="R41" s="239"/>
      <c r="S41" s="239"/>
      <c r="T41" s="239"/>
      <c r="U41" s="239"/>
      <c r="V41" s="239"/>
      <c r="W41" s="239"/>
      <c r="X41" s="239"/>
      <c r="Y41" s="239"/>
      <c r="Z41" s="239"/>
      <c r="AA41" s="239"/>
      <c r="AB41" s="239"/>
      <c r="AC41" s="239"/>
      <c r="AD41" s="239"/>
      <c r="AE41" s="239"/>
      <c r="AF41" s="249">
        <f t="shared" si="0"/>
        <v>1</v>
      </c>
    </row>
    <row r="42" spans="1:32" ht="15" thickBot="1" x14ac:dyDescent="0.25">
      <c r="A42" s="366"/>
      <c r="B42" s="367"/>
      <c r="C42" s="368"/>
      <c r="D42" s="250"/>
      <c r="E42" s="250"/>
      <c r="F42" s="250"/>
      <c r="G42" s="250"/>
      <c r="H42" s="250"/>
      <c r="I42" s="250"/>
      <c r="J42" s="250">
        <f>J41*C41</f>
        <v>84729.994871000003</v>
      </c>
      <c r="K42" s="250">
        <f>K41*C41</f>
        <v>98968.193559000007</v>
      </c>
      <c r="L42" s="250">
        <f>L41*C41</f>
        <v>103989.701132</v>
      </c>
      <c r="M42" s="250">
        <f>M41*C41</f>
        <v>110346.03983199999</v>
      </c>
      <c r="N42" s="250">
        <f>N41*C41</f>
        <v>99730.954203000001</v>
      </c>
      <c r="O42" s="250">
        <f>O41*C41</f>
        <v>106913.61693399999</v>
      </c>
      <c r="P42" s="250">
        <f>P41*C41</f>
        <v>30955.369469000001</v>
      </c>
      <c r="Q42" s="239"/>
      <c r="R42" s="239"/>
      <c r="S42" s="239"/>
      <c r="T42" s="239"/>
      <c r="U42" s="239"/>
      <c r="V42" s="239"/>
      <c r="W42" s="239"/>
      <c r="X42" s="239"/>
      <c r="Y42" s="239"/>
      <c r="Z42" s="239"/>
      <c r="AA42" s="239"/>
      <c r="AB42" s="239"/>
      <c r="AC42" s="239"/>
      <c r="AD42" s="239"/>
      <c r="AE42" s="239"/>
      <c r="AF42" s="251">
        <f t="shared" si="0"/>
        <v>635633.87</v>
      </c>
    </row>
    <row r="43" spans="1:32" ht="15" thickBot="1" x14ac:dyDescent="0.25">
      <c r="A43" s="366" t="s">
        <v>3994</v>
      </c>
      <c r="B43" s="367" t="str">
        <f>PROPOSTA!D333</f>
        <v>PINTURAS E ACABAMENTOS</v>
      </c>
      <c r="C43" s="368">
        <f>PROPOSTA!I333</f>
        <v>288796.25</v>
      </c>
      <c r="D43" s="248"/>
      <c r="E43" s="248"/>
      <c r="F43" s="248"/>
      <c r="G43" s="248"/>
      <c r="H43" s="248"/>
      <c r="I43" s="248"/>
      <c r="J43" s="248"/>
      <c r="K43" s="248"/>
      <c r="L43" s="239"/>
      <c r="M43" s="239"/>
      <c r="N43" s="239"/>
      <c r="O43" s="239"/>
      <c r="P43" s="239"/>
      <c r="Q43" s="239"/>
      <c r="R43" s="239"/>
      <c r="S43" s="239"/>
      <c r="T43" s="239"/>
      <c r="U43" s="239"/>
      <c r="V43" s="248">
        <v>0.2472</v>
      </c>
      <c r="W43" s="248">
        <v>0.2626</v>
      </c>
      <c r="X43" s="248">
        <v>0.24179999999999999</v>
      </c>
      <c r="Y43" s="248">
        <v>0.24840000000000001</v>
      </c>
      <c r="Z43" s="239"/>
      <c r="AA43" s="239"/>
      <c r="AB43" s="239"/>
      <c r="AC43" s="239"/>
      <c r="AD43" s="239"/>
      <c r="AE43" s="239"/>
      <c r="AF43" s="249">
        <f t="shared" si="0"/>
        <v>1</v>
      </c>
    </row>
    <row r="44" spans="1:32" ht="15" thickBot="1" x14ac:dyDescent="0.25">
      <c r="A44" s="366"/>
      <c r="B44" s="367"/>
      <c r="C44" s="368"/>
      <c r="D44" s="250"/>
      <c r="E44" s="250"/>
      <c r="F44" s="250"/>
      <c r="G44" s="250"/>
      <c r="H44" s="250"/>
      <c r="I44" s="250"/>
      <c r="J44" s="250"/>
      <c r="K44" s="250"/>
      <c r="L44" s="258"/>
      <c r="M44" s="258"/>
      <c r="N44" s="258"/>
      <c r="O44" s="258"/>
      <c r="P44" s="258"/>
      <c r="Q44" s="258"/>
      <c r="R44" s="258"/>
      <c r="S44" s="258"/>
      <c r="T44" s="258"/>
      <c r="U44" s="258"/>
      <c r="V44" s="250">
        <f>V43*C43</f>
        <v>71390.433000000005</v>
      </c>
      <c r="W44" s="250">
        <f>W43*C43</f>
        <v>75837.895250000001</v>
      </c>
      <c r="X44" s="250">
        <f>X43*C43</f>
        <v>69830.933250000002</v>
      </c>
      <c r="Y44" s="250">
        <f>Y43*C43</f>
        <v>71736.988500000007</v>
      </c>
      <c r="Z44" s="239"/>
      <c r="AA44" s="239"/>
      <c r="AB44" s="239"/>
      <c r="AC44" s="239"/>
      <c r="AD44" s="239"/>
      <c r="AE44" s="239"/>
      <c r="AF44" s="251">
        <f t="shared" si="0"/>
        <v>288796.25</v>
      </c>
    </row>
    <row r="45" spans="1:32" ht="15" thickBot="1" x14ac:dyDescent="0.25">
      <c r="A45" s="366" t="s">
        <v>3995</v>
      </c>
      <c r="B45" s="367" t="str">
        <f>PROPOSTA!D358</f>
        <v>INSTALAÇÃO HIDRÁULICA</v>
      </c>
      <c r="C45" s="368">
        <f>PROPOSTA!I358</f>
        <v>218694.29</v>
      </c>
      <c r="D45" s="248"/>
      <c r="E45" s="248"/>
      <c r="F45" s="248"/>
      <c r="G45" s="248"/>
      <c r="H45" s="248"/>
      <c r="I45" s="248"/>
      <c r="J45" s="248"/>
      <c r="K45" s="248">
        <v>0.39900000000000002</v>
      </c>
      <c r="L45" s="248">
        <v>3.39E-2</v>
      </c>
      <c r="M45" s="248">
        <v>4.5999999999999999E-2</v>
      </c>
      <c r="N45" s="248">
        <v>4.2799999999999998E-2</v>
      </c>
      <c r="O45" s="248">
        <v>9.4E-2</v>
      </c>
      <c r="P45" s="248">
        <v>0.38429999999999997</v>
      </c>
      <c r="Q45" s="239"/>
      <c r="R45" s="239"/>
      <c r="S45" s="239"/>
      <c r="T45" s="239"/>
      <c r="U45" s="239"/>
      <c r="V45" s="239"/>
      <c r="W45" s="239"/>
      <c r="X45" s="239"/>
      <c r="Y45" s="239"/>
      <c r="Z45" s="239"/>
      <c r="AA45" s="239"/>
      <c r="AB45" s="239"/>
      <c r="AC45" s="239"/>
      <c r="AD45" s="239"/>
      <c r="AE45" s="239"/>
      <c r="AF45" s="249">
        <f t="shared" si="0"/>
        <v>0.99999999999999989</v>
      </c>
    </row>
    <row r="46" spans="1:32" ht="15" thickBot="1" x14ac:dyDescent="0.25">
      <c r="A46" s="366"/>
      <c r="B46" s="367"/>
      <c r="C46" s="368"/>
      <c r="D46" s="250"/>
      <c r="E46" s="250"/>
      <c r="F46" s="250"/>
      <c r="G46" s="250"/>
      <c r="H46" s="250"/>
      <c r="I46" s="250"/>
      <c r="J46" s="250"/>
      <c r="K46" s="250">
        <f>K45*C45</f>
        <v>87259.021710000001</v>
      </c>
      <c r="L46" s="250">
        <f>L45*C45</f>
        <v>7413.7364310000003</v>
      </c>
      <c r="M46" s="250">
        <f>M45*C45</f>
        <v>10059.93734</v>
      </c>
      <c r="N46" s="250">
        <f>N45*C45</f>
        <v>9360.1156119999996</v>
      </c>
      <c r="O46" s="250">
        <f>O45*C45</f>
        <v>20557.26326</v>
      </c>
      <c r="P46" s="250">
        <f>P45*C45</f>
        <v>84044.215647000005</v>
      </c>
      <c r="Q46" s="239"/>
      <c r="R46" s="239"/>
      <c r="S46" s="239"/>
      <c r="T46" s="239"/>
      <c r="U46" s="239"/>
      <c r="V46" s="239"/>
      <c r="W46" s="239"/>
      <c r="X46" s="239"/>
      <c r="Y46" s="239"/>
      <c r="Z46" s="239"/>
      <c r="AA46" s="239"/>
      <c r="AB46" s="239"/>
      <c r="AC46" s="239"/>
      <c r="AD46" s="239"/>
      <c r="AE46" s="239"/>
      <c r="AF46" s="251">
        <f t="shared" si="0"/>
        <v>218694.29</v>
      </c>
    </row>
    <row r="47" spans="1:32" ht="15" thickBot="1" x14ac:dyDescent="0.25">
      <c r="A47" s="366" t="s">
        <v>3996</v>
      </c>
      <c r="B47" s="367" t="str">
        <f>PROPOSTA!D419</f>
        <v>DRENAGEM DE ÁGUAS PLUVIAIS</v>
      </c>
      <c r="C47" s="368">
        <f>PROPOSTA!I419</f>
        <v>169392.54</v>
      </c>
      <c r="D47" s="248"/>
      <c r="E47" s="248"/>
      <c r="F47" s="248"/>
      <c r="G47" s="248"/>
      <c r="H47" s="248"/>
      <c r="I47" s="248"/>
      <c r="J47" s="248"/>
      <c r="K47" s="248"/>
      <c r="L47" s="239"/>
      <c r="M47" s="248">
        <v>0.18890000000000001</v>
      </c>
      <c r="N47" s="248">
        <v>0.18870000000000001</v>
      </c>
      <c r="O47" s="248">
        <v>0.1547</v>
      </c>
      <c r="P47" s="248">
        <v>0.15440000000000001</v>
      </c>
      <c r="Q47" s="248">
        <v>0.1545</v>
      </c>
      <c r="R47" s="248">
        <v>0.1588</v>
      </c>
      <c r="S47" s="239"/>
      <c r="T47" s="239"/>
      <c r="U47" s="239"/>
      <c r="V47" s="239"/>
      <c r="W47" s="239"/>
      <c r="X47" s="239"/>
      <c r="Y47" s="239"/>
      <c r="Z47" s="239"/>
      <c r="AA47" s="239"/>
      <c r="AB47" s="239"/>
      <c r="AC47" s="239"/>
      <c r="AD47" s="239"/>
      <c r="AE47" s="239"/>
      <c r="AF47" s="249">
        <f t="shared" si="0"/>
        <v>1</v>
      </c>
    </row>
    <row r="48" spans="1:32" ht="15" thickBot="1" x14ac:dyDescent="0.25">
      <c r="A48" s="366"/>
      <c r="B48" s="367"/>
      <c r="C48" s="368"/>
      <c r="D48" s="250"/>
      <c r="E48" s="250"/>
      <c r="F48" s="250"/>
      <c r="G48" s="250"/>
      <c r="H48" s="250"/>
      <c r="I48" s="250"/>
      <c r="J48" s="250"/>
      <c r="K48" s="250"/>
      <c r="L48" s="258"/>
      <c r="M48" s="250">
        <f>M47*C47</f>
        <v>31998.250806000004</v>
      </c>
      <c r="N48" s="250">
        <f>N47*C47</f>
        <v>31964.372298000002</v>
      </c>
      <c r="O48" s="250">
        <f>O47*C47</f>
        <v>26205.025938000002</v>
      </c>
      <c r="P48" s="250">
        <f>P47*C47</f>
        <v>26154.208176000004</v>
      </c>
      <c r="Q48" s="250">
        <f>Q47*C47</f>
        <v>26171.147430000001</v>
      </c>
      <c r="R48" s="250">
        <f>R47*C47</f>
        <v>26899.535351999999</v>
      </c>
      <c r="S48" s="239"/>
      <c r="T48" s="239"/>
      <c r="U48" s="239"/>
      <c r="V48" s="239"/>
      <c r="W48" s="239"/>
      <c r="X48" s="239"/>
      <c r="Y48" s="239"/>
      <c r="Z48" s="239"/>
      <c r="AA48" s="239"/>
      <c r="AB48" s="239"/>
      <c r="AC48" s="239"/>
      <c r="AD48" s="239"/>
      <c r="AE48" s="239"/>
      <c r="AF48" s="251">
        <f t="shared" si="0"/>
        <v>169392.54</v>
      </c>
    </row>
    <row r="49" spans="1:32" ht="15" thickBot="1" x14ac:dyDescent="0.25">
      <c r="A49" s="366" t="s">
        <v>3997</v>
      </c>
      <c r="B49" s="367" t="str">
        <f>PROPOSTA!D442</f>
        <v>INSTALAÇÃO SANITÁRIA</v>
      </c>
      <c r="C49" s="368">
        <f>PROPOSTA!I442</f>
        <v>112804.67</v>
      </c>
      <c r="D49" s="248"/>
      <c r="E49" s="248"/>
      <c r="F49" s="248"/>
      <c r="G49" s="248"/>
      <c r="H49" s="248"/>
      <c r="I49" s="248"/>
      <c r="J49" s="248"/>
      <c r="K49" s="248">
        <v>0.11899999999999999</v>
      </c>
      <c r="L49" s="248">
        <v>0.1114</v>
      </c>
      <c r="M49" s="248">
        <v>0.1111</v>
      </c>
      <c r="N49" s="248">
        <v>0.1052</v>
      </c>
      <c r="O49" s="248">
        <v>0.10539999999999999</v>
      </c>
      <c r="P49" s="248">
        <v>0.1062</v>
      </c>
      <c r="Q49" s="239"/>
      <c r="R49" s="239"/>
      <c r="S49" s="239"/>
      <c r="T49" s="239"/>
      <c r="U49" s="239"/>
      <c r="V49" s="239"/>
      <c r="W49" s="239"/>
      <c r="X49" s="239"/>
      <c r="Y49" s="239"/>
      <c r="Z49" s="239"/>
      <c r="AA49" s="239"/>
      <c r="AB49" s="248">
        <v>0.26629999999999998</v>
      </c>
      <c r="AC49" s="248">
        <v>7.5399999999999995E-2</v>
      </c>
      <c r="AD49" s="239"/>
      <c r="AE49" s="239"/>
      <c r="AF49" s="249">
        <f t="shared" si="0"/>
        <v>1</v>
      </c>
    </row>
    <row r="50" spans="1:32" ht="15" thickBot="1" x14ac:dyDescent="0.25">
      <c r="A50" s="366"/>
      <c r="B50" s="367"/>
      <c r="C50" s="368"/>
      <c r="D50" s="250"/>
      <c r="E50" s="250"/>
      <c r="F50" s="250"/>
      <c r="G50" s="250"/>
      <c r="H50" s="250"/>
      <c r="I50" s="250"/>
      <c r="J50" s="250"/>
      <c r="K50" s="250">
        <f>K49*C49</f>
        <v>13423.755729999999</v>
      </c>
      <c r="L50" s="250">
        <f>L49*C49</f>
        <v>12566.440237999999</v>
      </c>
      <c r="M50" s="250">
        <f>M49*C49</f>
        <v>12532.598837</v>
      </c>
      <c r="N50" s="250">
        <f>N49*C49</f>
        <v>11867.051283999999</v>
      </c>
      <c r="O50" s="250">
        <f>O49*C49</f>
        <v>11889.612217999998</v>
      </c>
      <c r="P50" s="250">
        <f>P49*C49</f>
        <v>11979.855954000001</v>
      </c>
      <c r="Q50" s="258"/>
      <c r="R50" s="258"/>
      <c r="S50" s="258"/>
      <c r="T50" s="258"/>
      <c r="U50" s="258"/>
      <c r="V50" s="258"/>
      <c r="W50" s="258"/>
      <c r="X50" s="258"/>
      <c r="Y50" s="258"/>
      <c r="Z50" s="258"/>
      <c r="AA50" s="258"/>
      <c r="AB50" s="250">
        <f>AB49*C49</f>
        <v>30039.883620999997</v>
      </c>
      <c r="AC50" s="250">
        <f>AC49*C49</f>
        <v>8505.4721179999997</v>
      </c>
      <c r="AD50" s="239"/>
      <c r="AE50" s="239"/>
      <c r="AF50" s="251">
        <f t="shared" si="0"/>
        <v>112804.67</v>
      </c>
    </row>
    <row r="51" spans="1:32" ht="15" thickBot="1" x14ac:dyDescent="0.25">
      <c r="A51" s="366" t="s">
        <v>3998</v>
      </c>
      <c r="B51" s="367" t="str">
        <f>PROPOSTA!D492</f>
        <v>LOUÇAS, ACESSÓRIOS E METAIS</v>
      </c>
      <c r="C51" s="368">
        <f>PROPOSTA!I492</f>
        <v>92267.21</v>
      </c>
      <c r="D51" s="248"/>
      <c r="E51" s="248"/>
      <c r="F51" s="248"/>
      <c r="G51" s="248"/>
      <c r="H51" s="248"/>
      <c r="I51" s="248"/>
      <c r="J51" s="248"/>
      <c r="K51" s="248"/>
      <c r="L51" s="239"/>
      <c r="M51" s="239"/>
      <c r="N51" s="239"/>
      <c r="O51" s="239"/>
      <c r="P51" s="239"/>
      <c r="Q51" s="239"/>
      <c r="R51" s="239"/>
      <c r="S51" s="239"/>
      <c r="T51" s="239"/>
      <c r="U51" s="239"/>
      <c r="V51" s="239"/>
      <c r="W51" s="239"/>
      <c r="X51" s="239"/>
      <c r="Y51" s="239"/>
      <c r="Z51" s="239"/>
      <c r="AA51" s="239"/>
      <c r="AB51" s="239"/>
      <c r="AC51" s="248">
        <v>0.35730000000000001</v>
      </c>
      <c r="AD51" s="248">
        <v>0.33939999999999998</v>
      </c>
      <c r="AE51" s="248">
        <v>0.30330000000000001</v>
      </c>
      <c r="AF51" s="249">
        <f t="shared" si="0"/>
        <v>1</v>
      </c>
    </row>
    <row r="52" spans="1:32" ht="15" thickBot="1" x14ac:dyDescent="0.25">
      <c r="A52" s="366"/>
      <c r="B52" s="367"/>
      <c r="C52" s="368"/>
      <c r="D52" s="250"/>
      <c r="E52" s="250"/>
      <c r="F52" s="250"/>
      <c r="G52" s="250"/>
      <c r="H52" s="250"/>
      <c r="I52" s="250"/>
      <c r="J52" s="250"/>
      <c r="K52" s="250"/>
      <c r="L52" s="258"/>
      <c r="M52" s="258"/>
      <c r="N52" s="258"/>
      <c r="O52" s="258"/>
      <c r="P52" s="258"/>
      <c r="Q52" s="258"/>
      <c r="R52" s="258"/>
      <c r="S52" s="258"/>
      <c r="T52" s="258"/>
      <c r="U52" s="258"/>
      <c r="V52" s="258"/>
      <c r="W52" s="258"/>
      <c r="X52" s="258"/>
      <c r="Y52" s="258"/>
      <c r="Z52" s="258"/>
      <c r="AA52" s="258"/>
      <c r="AB52" s="258"/>
      <c r="AC52" s="250">
        <f>AC51*C51</f>
        <v>32967.074133000002</v>
      </c>
      <c r="AD52" s="250">
        <f>AD51*C51</f>
        <v>31315.491074000001</v>
      </c>
      <c r="AE52" s="250">
        <f>AE51*C51</f>
        <v>27984.644793000003</v>
      </c>
      <c r="AF52" s="251">
        <f t="shared" si="0"/>
        <v>92267.21</v>
      </c>
    </row>
    <row r="53" spans="1:32" ht="15" thickBot="1" x14ac:dyDescent="0.25">
      <c r="A53" s="366" t="s">
        <v>3999</v>
      </c>
      <c r="B53" s="367" t="str">
        <f>PROPOSTA!D527</f>
        <v>INSTALAÇÃO DE GÁS COMBUSTÍVEL</v>
      </c>
      <c r="C53" s="368">
        <f>PROPOSTA!I527</f>
        <v>3750.18</v>
      </c>
      <c r="D53" s="248"/>
      <c r="E53" s="248"/>
      <c r="F53" s="248"/>
      <c r="G53" s="248"/>
      <c r="H53" s="248"/>
      <c r="I53" s="248">
        <v>0.2964</v>
      </c>
      <c r="J53" s="248">
        <v>0.29649999999999999</v>
      </c>
      <c r="K53" s="248"/>
      <c r="L53" s="239"/>
      <c r="M53" s="239"/>
      <c r="N53" s="239"/>
      <c r="O53" s="239"/>
      <c r="P53" s="239"/>
      <c r="Q53" s="239"/>
      <c r="R53" s="239"/>
      <c r="S53" s="248">
        <v>0.40710000000000002</v>
      </c>
      <c r="T53" s="239"/>
      <c r="U53" s="239"/>
      <c r="V53" s="239"/>
      <c r="W53" s="239"/>
      <c r="X53" s="239"/>
      <c r="Y53" s="239"/>
      <c r="Z53" s="239"/>
      <c r="AA53" s="239"/>
      <c r="AB53" s="239"/>
      <c r="AC53" s="239"/>
      <c r="AD53" s="239"/>
      <c r="AE53" s="239"/>
      <c r="AF53" s="249">
        <f t="shared" si="0"/>
        <v>1</v>
      </c>
    </row>
    <row r="54" spans="1:32" ht="15" thickBot="1" x14ac:dyDescent="0.25">
      <c r="A54" s="366"/>
      <c r="B54" s="367"/>
      <c r="C54" s="368"/>
      <c r="D54" s="250"/>
      <c r="E54" s="250"/>
      <c r="F54" s="250"/>
      <c r="G54" s="250"/>
      <c r="H54" s="250"/>
      <c r="I54" s="250">
        <f>I53*C53</f>
        <v>1111.5533519999999</v>
      </c>
      <c r="J54" s="250">
        <f>J53*C53</f>
        <v>1111.9283699999999</v>
      </c>
      <c r="K54" s="252"/>
      <c r="L54" s="239"/>
      <c r="M54" s="239"/>
      <c r="N54" s="239"/>
      <c r="O54" s="239"/>
      <c r="P54" s="239"/>
      <c r="Q54" s="239"/>
      <c r="R54" s="239"/>
      <c r="S54" s="250">
        <f>S53*C53</f>
        <v>1526.6982780000001</v>
      </c>
      <c r="T54" s="239"/>
      <c r="U54" s="239"/>
      <c r="V54" s="239"/>
      <c r="W54" s="239"/>
      <c r="X54" s="239"/>
      <c r="Y54" s="239"/>
      <c r="Z54" s="239"/>
      <c r="AA54" s="239"/>
      <c r="AB54" s="239"/>
      <c r="AC54" s="239"/>
      <c r="AD54" s="239"/>
      <c r="AE54" s="239"/>
      <c r="AF54" s="251">
        <f t="shared" si="0"/>
        <v>3750.1799999999994</v>
      </c>
    </row>
    <row r="55" spans="1:32" ht="15" thickBot="1" x14ac:dyDescent="0.25">
      <c r="A55" s="366" t="s">
        <v>4000</v>
      </c>
      <c r="B55" s="367" t="str">
        <f>PROPOSTA!D537</f>
        <v>SISTEMA DE PROTEÇÃO CONTRA INCÊNDIO</v>
      </c>
      <c r="C55" s="368">
        <f>PROPOSTA!I537</f>
        <v>164479.04000000001</v>
      </c>
      <c r="D55" s="248"/>
      <c r="E55" s="248"/>
      <c r="F55" s="248"/>
      <c r="G55" s="248"/>
      <c r="H55" s="248"/>
      <c r="I55" s="248"/>
      <c r="J55" s="248"/>
      <c r="K55" s="248"/>
      <c r="L55" s="239"/>
      <c r="M55" s="239"/>
      <c r="N55" s="239"/>
      <c r="O55" s="239"/>
      <c r="P55" s="248">
        <v>0.1472</v>
      </c>
      <c r="Q55" s="248">
        <v>0.13250000000000001</v>
      </c>
      <c r="R55" s="248">
        <v>0.1326</v>
      </c>
      <c r="S55" s="248">
        <v>0.1285</v>
      </c>
      <c r="T55" s="248">
        <v>0.16389999999999999</v>
      </c>
      <c r="U55" s="248">
        <v>0.2175</v>
      </c>
      <c r="V55" s="239"/>
      <c r="W55" s="239"/>
      <c r="X55" s="239"/>
      <c r="Y55" s="239"/>
      <c r="Z55" s="239"/>
      <c r="AA55" s="239"/>
      <c r="AB55" s="239"/>
      <c r="AC55" s="239"/>
      <c r="AD55" s="239"/>
      <c r="AE55" s="248">
        <v>7.7799999999999994E-2</v>
      </c>
      <c r="AF55" s="249">
        <f t="shared" si="0"/>
        <v>0.99999999999999989</v>
      </c>
    </row>
    <row r="56" spans="1:32" ht="15" thickBot="1" x14ac:dyDescent="0.25">
      <c r="A56" s="366"/>
      <c r="B56" s="367"/>
      <c r="C56" s="368"/>
      <c r="D56" s="250"/>
      <c r="E56" s="250"/>
      <c r="F56" s="250"/>
      <c r="G56" s="250"/>
      <c r="H56" s="250"/>
      <c r="I56" s="250"/>
      <c r="J56" s="250"/>
      <c r="K56" s="250"/>
      <c r="L56" s="258"/>
      <c r="M56" s="258"/>
      <c r="N56" s="258"/>
      <c r="O56" s="258"/>
      <c r="P56" s="250">
        <f>P55*C55</f>
        <v>24211.314688000002</v>
      </c>
      <c r="Q56" s="250">
        <f>Q55*C55</f>
        <v>21793.472800000003</v>
      </c>
      <c r="R56" s="250">
        <f>R55*C55</f>
        <v>21809.920704</v>
      </c>
      <c r="S56" s="250">
        <f>S55*C55</f>
        <v>21135.556640000003</v>
      </c>
      <c r="T56" s="250">
        <f>T55*C55</f>
        <v>26958.114655999998</v>
      </c>
      <c r="U56" s="250">
        <f>U55*C55</f>
        <v>35774.191200000001</v>
      </c>
      <c r="V56" s="258"/>
      <c r="W56" s="258"/>
      <c r="X56" s="258"/>
      <c r="Y56" s="258"/>
      <c r="Z56" s="258"/>
      <c r="AA56" s="258"/>
      <c r="AB56" s="258"/>
      <c r="AC56" s="258"/>
      <c r="AD56" s="258"/>
      <c r="AE56" s="250">
        <f>AE55*C55</f>
        <v>12796.469311999999</v>
      </c>
      <c r="AF56" s="251">
        <f t="shared" si="0"/>
        <v>164479.04000000001</v>
      </c>
    </row>
    <row r="57" spans="1:32" ht="15" thickBot="1" x14ac:dyDescent="0.25">
      <c r="A57" s="366" t="s">
        <v>4001</v>
      </c>
      <c r="B57" s="367" t="str">
        <f>PROPOSTA!D565</f>
        <v>INSTALAÇÃO ELÉTRICA - 220V</v>
      </c>
      <c r="C57" s="368">
        <f>PROPOSTA!I565</f>
        <v>590836.75</v>
      </c>
      <c r="D57" s="248"/>
      <c r="E57" s="248"/>
      <c r="F57" s="248"/>
      <c r="G57" s="248"/>
      <c r="H57" s="248"/>
      <c r="I57" s="248"/>
      <c r="J57" s="248"/>
      <c r="K57" s="248"/>
      <c r="L57" s="239"/>
      <c r="M57" s="239"/>
      <c r="N57" s="239"/>
      <c r="O57" s="239"/>
      <c r="P57" s="248">
        <v>0.15939999999999999</v>
      </c>
      <c r="Q57" s="248">
        <v>0.16200000000000001</v>
      </c>
      <c r="R57" s="248">
        <v>0.15920000000000001</v>
      </c>
      <c r="S57" s="248">
        <v>0.1633</v>
      </c>
      <c r="T57" s="248">
        <v>0.1691</v>
      </c>
      <c r="U57" s="248">
        <v>0.187</v>
      </c>
      <c r="V57" s="239"/>
      <c r="W57" s="239"/>
      <c r="X57" s="239"/>
      <c r="Y57" s="239"/>
      <c r="Z57" s="239"/>
      <c r="AA57" s="239"/>
      <c r="AB57" s="239"/>
      <c r="AC57" s="239"/>
      <c r="AD57" s="239"/>
      <c r="AE57" s="239"/>
      <c r="AF57" s="249">
        <f t="shared" si="0"/>
        <v>1</v>
      </c>
    </row>
    <row r="58" spans="1:32" ht="15" thickBot="1" x14ac:dyDescent="0.25">
      <c r="A58" s="366"/>
      <c r="B58" s="367"/>
      <c r="C58" s="368"/>
      <c r="D58" s="250"/>
      <c r="E58" s="250"/>
      <c r="F58" s="250"/>
      <c r="G58" s="250"/>
      <c r="H58" s="250"/>
      <c r="I58" s="250"/>
      <c r="J58" s="250"/>
      <c r="K58" s="250"/>
      <c r="L58" s="258"/>
      <c r="M58" s="258"/>
      <c r="N58" s="258"/>
      <c r="O58" s="258"/>
      <c r="P58" s="250">
        <f>P57*C57</f>
        <v>94179.377949999995</v>
      </c>
      <c r="Q58" s="250">
        <f>Q57*C57</f>
        <v>95715.553500000009</v>
      </c>
      <c r="R58" s="250">
        <f>R57*C57</f>
        <v>94061.210600000006</v>
      </c>
      <c r="S58" s="250">
        <f>S57*C57</f>
        <v>96483.641275000002</v>
      </c>
      <c r="T58" s="250">
        <f>T57*C57</f>
        <v>99910.494424999997</v>
      </c>
      <c r="U58" s="250">
        <f>U57*C57</f>
        <v>110486.47225000001</v>
      </c>
      <c r="V58" s="239"/>
      <c r="W58" s="239"/>
      <c r="X58" s="239"/>
      <c r="Y58" s="239"/>
      <c r="Z58" s="239"/>
      <c r="AA58" s="239"/>
      <c r="AB58" s="239"/>
      <c r="AC58" s="239"/>
      <c r="AD58" s="239"/>
      <c r="AE58" s="239"/>
      <c r="AF58" s="251">
        <f t="shared" si="0"/>
        <v>590836.75</v>
      </c>
    </row>
    <row r="59" spans="1:32" ht="15" thickBot="1" x14ac:dyDescent="0.25">
      <c r="A59" s="366" t="s">
        <v>4002</v>
      </c>
      <c r="B59" s="367" t="str">
        <f>PROPOSTA!D648</f>
        <v>INSTALAÇÕES DE CLIMATIZAÇÃO</v>
      </c>
      <c r="C59" s="368">
        <f>PROPOSTA!I648</f>
        <v>67415.34</v>
      </c>
      <c r="D59" s="248"/>
      <c r="E59" s="248"/>
      <c r="F59" s="248"/>
      <c r="G59" s="248"/>
      <c r="H59" s="248"/>
      <c r="I59" s="248"/>
      <c r="J59" s="248"/>
      <c r="K59" s="248"/>
      <c r="L59" s="239"/>
      <c r="M59" s="239"/>
      <c r="N59" s="239"/>
      <c r="O59" s="239"/>
      <c r="P59" s="239"/>
      <c r="Q59" s="239"/>
      <c r="R59" s="239"/>
      <c r="S59" s="239"/>
      <c r="T59" s="239"/>
      <c r="U59" s="239"/>
      <c r="V59" s="239"/>
      <c r="W59" s="239"/>
      <c r="X59" s="248">
        <v>0.129</v>
      </c>
      <c r="Y59" s="248">
        <v>0.12889999999999999</v>
      </c>
      <c r="Z59" s="248">
        <v>0.1434</v>
      </c>
      <c r="AA59" s="248">
        <v>0.19320000000000001</v>
      </c>
      <c r="AB59" s="248">
        <v>0.19320000000000001</v>
      </c>
      <c r="AC59" s="248">
        <v>0.21229999999999999</v>
      </c>
      <c r="AD59" s="239"/>
      <c r="AE59" s="239"/>
      <c r="AF59" s="249">
        <f t="shared" si="0"/>
        <v>1</v>
      </c>
    </row>
    <row r="60" spans="1:32" ht="15" thickBot="1" x14ac:dyDescent="0.25">
      <c r="A60" s="366"/>
      <c r="B60" s="367"/>
      <c r="C60" s="368"/>
      <c r="D60" s="250"/>
      <c r="E60" s="250"/>
      <c r="F60" s="250"/>
      <c r="G60" s="250"/>
      <c r="H60" s="250"/>
      <c r="I60" s="250"/>
      <c r="J60" s="250"/>
      <c r="K60" s="250"/>
      <c r="L60" s="258"/>
      <c r="M60" s="258"/>
      <c r="N60" s="258"/>
      <c r="O60" s="258"/>
      <c r="P60" s="258"/>
      <c r="Q60" s="258"/>
      <c r="R60" s="258"/>
      <c r="S60" s="258"/>
      <c r="T60" s="258"/>
      <c r="U60" s="258"/>
      <c r="V60" s="258"/>
      <c r="W60" s="258"/>
      <c r="X60" s="250">
        <f>X59*C59</f>
        <v>8696.5788599999996</v>
      </c>
      <c r="Y60" s="250">
        <f>Y59*C59</f>
        <v>8689.8373259999989</v>
      </c>
      <c r="Z60" s="250">
        <f>Z59*C59</f>
        <v>9667.3597559999998</v>
      </c>
      <c r="AA60" s="250">
        <f>AA59*C59</f>
        <v>13024.643688</v>
      </c>
      <c r="AB60" s="250">
        <f>AB59*C59</f>
        <v>13024.643688</v>
      </c>
      <c r="AC60" s="250">
        <f>AC59*C59</f>
        <v>14312.276681999998</v>
      </c>
      <c r="AD60" s="239"/>
      <c r="AE60" s="239"/>
      <c r="AF60" s="251">
        <f t="shared" si="0"/>
        <v>67415.34</v>
      </c>
    </row>
    <row r="61" spans="1:32" ht="15" thickBot="1" x14ac:dyDescent="0.25">
      <c r="A61" s="366">
        <v>21</v>
      </c>
      <c r="B61" s="367" t="str">
        <f>PROPOSTA!D662</f>
        <v>INSTALAÇÕES DE CABEAMENTO ESTRUTURADO</v>
      </c>
      <c r="C61" s="368">
        <f>PROPOSTA!I662</f>
        <v>222224.58</v>
      </c>
      <c r="D61" s="248"/>
      <c r="E61" s="248"/>
      <c r="F61" s="248"/>
      <c r="G61" s="248"/>
      <c r="H61" s="248"/>
      <c r="I61" s="248"/>
      <c r="J61" s="248"/>
      <c r="K61" s="248"/>
      <c r="L61" s="239"/>
      <c r="M61" s="239"/>
      <c r="N61" s="239"/>
      <c r="O61" s="239"/>
      <c r="P61" s="239"/>
      <c r="Q61" s="239"/>
      <c r="R61" s="239"/>
      <c r="S61" s="239"/>
      <c r="T61" s="239"/>
      <c r="U61" s="239"/>
      <c r="V61" s="239"/>
      <c r="W61" s="239"/>
      <c r="X61" s="239"/>
      <c r="Y61" s="239"/>
      <c r="Z61" s="248">
        <v>0.19889999999999999</v>
      </c>
      <c r="AA61" s="248">
        <v>0.2077</v>
      </c>
      <c r="AB61" s="248">
        <v>0.28289999999999998</v>
      </c>
      <c r="AC61" s="248">
        <v>0.3105</v>
      </c>
      <c r="AD61" s="239"/>
      <c r="AE61" s="239"/>
      <c r="AF61" s="249">
        <f t="shared" si="0"/>
        <v>1</v>
      </c>
    </row>
    <row r="62" spans="1:32" ht="15" thickBot="1" x14ac:dyDescent="0.25">
      <c r="A62" s="366"/>
      <c r="B62" s="367"/>
      <c r="C62" s="368"/>
      <c r="D62" s="250"/>
      <c r="E62" s="250"/>
      <c r="F62" s="250"/>
      <c r="G62" s="250"/>
      <c r="H62" s="250"/>
      <c r="I62" s="250"/>
      <c r="J62" s="250"/>
      <c r="K62" s="250"/>
      <c r="L62" s="258"/>
      <c r="M62" s="258"/>
      <c r="N62" s="258"/>
      <c r="O62" s="258"/>
      <c r="P62" s="258"/>
      <c r="Q62" s="258"/>
      <c r="R62" s="258"/>
      <c r="S62" s="258"/>
      <c r="T62" s="258"/>
      <c r="U62" s="258"/>
      <c r="V62" s="258"/>
      <c r="W62" s="258"/>
      <c r="X62" s="258"/>
      <c r="Y62" s="258"/>
      <c r="Z62" s="250">
        <f>Z61*C61</f>
        <v>44200.468961999999</v>
      </c>
      <c r="AA62" s="250">
        <f>AA61*C61</f>
        <v>46156.045265999994</v>
      </c>
      <c r="AB62" s="250">
        <f>AB61*C61</f>
        <v>62867.333681999989</v>
      </c>
      <c r="AC62" s="250">
        <f>AC61*C61</f>
        <v>69000.73208999999</v>
      </c>
      <c r="AD62" s="239"/>
      <c r="AE62" s="239"/>
      <c r="AF62" s="251">
        <f t="shared" si="0"/>
        <v>222224.57999999996</v>
      </c>
    </row>
    <row r="63" spans="1:32" ht="15" thickBot="1" x14ac:dyDescent="0.25">
      <c r="A63" s="366">
        <v>22</v>
      </c>
      <c r="B63" s="367" t="str">
        <f>PROPOSTA!D695</f>
        <v>SISTEMA DE EXAUSTÃO MECÂNICA</v>
      </c>
      <c r="C63" s="368">
        <f>PROPOSTA!I695</f>
        <v>11786.01</v>
      </c>
      <c r="D63" s="248"/>
      <c r="E63" s="248"/>
      <c r="F63" s="248"/>
      <c r="G63" s="248"/>
      <c r="H63" s="248"/>
      <c r="I63" s="248"/>
      <c r="J63" s="248"/>
      <c r="K63" s="248"/>
      <c r="L63" s="239"/>
      <c r="M63" s="239"/>
      <c r="N63" s="239"/>
      <c r="O63" s="239"/>
      <c r="P63" s="239"/>
      <c r="Q63" s="239"/>
      <c r="R63" s="239"/>
      <c r="S63" s="239"/>
      <c r="T63" s="248">
        <v>1</v>
      </c>
      <c r="U63" s="239"/>
      <c r="V63" s="239"/>
      <c r="W63" s="239"/>
      <c r="X63" s="239"/>
      <c r="Y63" s="239"/>
      <c r="Z63" s="239"/>
      <c r="AA63" s="239"/>
      <c r="AB63" s="239"/>
      <c r="AC63" s="239"/>
      <c r="AD63" s="239"/>
      <c r="AE63" s="239"/>
      <c r="AF63" s="249">
        <f t="shared" si="0"/>
        <v>1</v>
      </c>
    </row>
    <row r="64" spans="1:32" ht="15" thickBot="1" x14ac:dyDescent="0.25">
      <c r="A64" s="366"/>
      <c r="B64" s="367"/>
      <c r="C64" s="368"/>
      <c r="D64" s="250"/>
      <c r="E64" s="250"/>
      <c r="F64" s="250"/>
      <c r="G64" s="250"/>
      <c r="H64" s="250"/>
      <c r="I64" s="250"/>
      <c r="J64" s="250"/>
      <c r="K64" s="250"/>
      <c r="L64" s="258"/>
      <c r="M64" s="258"/>
      <c r="N64" s="258"/>
      <c r="O64" s="258"/>
      <c r="P64" s="258"/>
      <c r="Q64" s="258"/>
      <c r="R64" s="258"/>
      <c r="S64" s="258"/>
      <c r="T64" s="250">
        <f>T63*C63</f>
        <v>11786.01</v>
      </c>
      <c r="U64" s="239"/>
      <c r="V64" s="239"/>
      <c r="W64" s="239"/>
      <c r="X64" s="239"/>
      <c r="Y64" s="239"/>
      <c r="Z64" s="239"/>
      <c r="AA64" s="239"/>
      <c r="AB64" s="239"/>
      <c r="AC64" s="239"/>
      <c r="AD64" s="239"/>
      <c r="AE64" s="239"/>
      <c r="AF64" s="251">
        <f t="shared" si="0"/>
        <v>11786.01</v>
      </c>
    </row>
    <row r="65" spans="1:32" ht="15" thickBot="1" x14ac:dyDescent="0.25">
      <c r="A65" s="366">
        <v>23</v>
      </c>
      <c r="B65" s="367" t="str">
        <f>PROPOSTA!D698</f>
        <v>SISTEMA DE PROTEÇÃO CONTRA DESCARGAS ATMOSFÉRICAS (SPDA)</v>
      </c>
      <c r="C65" s="368">
        <f>PROPOSTA!I698</f>
        <v>69086.64</v>
      </c>
      <c r="D65" s="248"/>
      <c r="E65" s="248"/>
      <c r="F65" s="248"/>
      <c r="G65" s="248">
        <v>0.25290000000000001</v>
      </c>
      <c r="H65" s="248">
        <v>0.29609999999999997</v>
      </c>
      <c r="I65" s="248">
        <v>0.31130000000000002</v>
      </c>
      <c r="J65" s="248"/>
      <c r="K65" s="248"/>
      <c r="L65" s="239"/>
      <c r="M65" s="239"/>
      <c r="N65" s="239"/>
      <c r="O65" s="239"/>
      <c r="P65" s="239"/>
      <c r="Q65" s="239"/>
      <c r="R65" s="239"/>
      <c r="S65" s="239"/>
      <c r="T65" s="248">
        <v>4.2000000000000003E-2</v>
      </c>
      <c r="U65" s="248">
        <v>4.2000000000000003E-2</v>
      </c>
      <c r="V65" s="248">
        <v>5.57E-2</v>
      </c>
      <c r="W65" s="239"/>
      <c r="X65" s="239"/>
      <c r="Y65" s="239"/>
      <c r="Z65" s="239"/>
      <c r="AA65" s="239"/>
      <c r="AB65" s="239"/>
      <c r="AC65" s="239"/>
      <c r="AD65" s="239"/>
      <c r="AE65" s="239"/>
      <c r="AF65" s="249">
        <f t="shared" si="0"/>
        <v>1</v>
      </c>
    </row>
    <row r="66" spans="1:32" ht="15" thickBot="1" x14ac:dyDescent="0.25">
      <c r="A66" s="366"/>
      <c r="B66" s="367"/>
      <c r="C66" s="368"/>
      <c r="D66" s="250"/>
      <c r="E66" s="250"/>
      <c r="F66" s="250"/>
      <c r="G66" s="250">
        <f>G65*C65</f>
        <v>17472.011256000002</v>
      </c>
      <c r="H66" s="250">
        <f>H65*C65</f>
        <v>20456.554103999999</v>
      </c>
      <c r="I66" s="250">
        <f>I65*C65</f>
        <v>21506.671032000002</v>
      </c>
      <c r="J66" s="250"/>
      <c r="K66" s="250"/>
      <c r="L66" s="258"/>
      <c r="M66" s="258"/>
      <c r="N66" s="258"/>
      <c r="O66" s="258"/>
      <c r="P66" s="258"/>
      <c r="Q66" s="258"/>
      <c r="R66" s="258"/>
      <c r="S66" s="258"/>
      <c r="T66" s="250">
        <f>T65*C65</f>
        <v>2901.63888</v>
      </c>
      <c r="U66" s="250">
        <f>U65*C65</f>
        <v>2901.63888</v>
      </c>
      <c r="V66" s="250">
        <f>V65*C65</f>
        <v>3848.1258480000001</v>
      </c>
      <c r="W66" s="239"/>
      <c r="X66" s="239"/>
      <c r="Y66" s="239"/>
      <c r="Z66" s="239"/>
      <c r="AA66" s="239"/>
      <c r="AB66" s="239"/>
      <c r="AC66" s="239"/>
      <c r="AD66" s="239"/>
      <c r="AE66" s="239"/>
      <c r="AF66" s="251">
        <f t="shared" si="0"/>
        <v>69086.64</v>
      </c>
    </row>
    <row r="67" spans="1:32" ht="15" thickBot="1" x14ac:dyDescent="0.25">
      <c r="A67" s="366">
        <v>24</v>
      </c>
      <c r="B67" s="367" t="str">
        <f>PROPOSTA!D714</f>
        <v>SERVIÇOS COMPLEMENTARES</v>
      </c>
      <c r="C67" s="368">
        <f>PROPOSTA!I714</f>
        <v>278695.31</v>
      </c>
      <c r="D67" s="248"/>
      <c r="E67" s="248"/>
      <c r="F67" s="248"/>
      <c r="G67" s="248"/>
      <c r="H67" s="248"/>
      <c r="I67" s="248"/>
      <c r="J67" s="248"/>
      <c r="K67" s="248"/>
      <c r="L67" s="239"/>
      <c r="M67" s="239"/>
      <c r="N67" s="239"/>
      <c r="O67" s="239"/>
      <c r="P67" s="239"/>
      <c r="Q67" s="239"/>
      <c r="R67" s="239"/>
      <c r="S67" s="239"/>
      <c r="T67" s="239"/>
      <c r="U67" s="239"/>
      <c r="V67" s="239"/>
      <c r="W67" s="239"/>
      <c r="X67" s="239"/>
      <c r="Y67" s="248">
        <v>0.16209999999999999</v>
      </c>
      <c r="Z67" s="248">
        <v>0.1867</v>
      </c>
      <c r="AA67" s="248">
        <v>0.18659999999999999</v>
      </c>
      <c r="AB67" s="248">
        <v>0.19670000000000001</v>
      </c>
      <c r="AC67" s="248">
        <v>0.26790000000000003</v>
      </c>
      <c r="AD67" s="239"/>
      <c r="AE67" s="239"/>
      <c r="AF67" s="249">
        <f t="shared" si="0"/>
        <v>1</v>
      </c>
    </row>
    <row r="68" spans="1:32" ht="15" thickBot="1" x14ac:dyDescent="0.25">
      <c r="A68" s="366"/>
      <c r="B68" s="367"/>
      <c r="C68" s="368"/>
      <c r="D68" s="250"/>
      <c r="E68" s="250"/>
      <c r="F68" s="250"/>
      <c r="G68" s="250"/>
      <c r="H68" s="250"/>
      <c r="I68" s="250"/>
      <c r="J68" s="250"/>
      <c r="K68" s="250"/>
      <c r="L68" s="250"/>
      <c r="M68" s="250"/>
      <c r="N68" s="250"/>
      <c r="O68" s="250"/>
      <c r="P68" s="250"/>
      <c r="Q68" s="250"/>
      <c r="R68" s="250"/>
      <c r="S68" s="250"/>
      <c r="T68" s="250"/>
      <c r="U68" s="250"/>
      <c r="V68" s="250"/>
      <c r="W68" s="250"/>
      <c r="X68" s="250"/>
      <c r="Y68" s="250">
        <f>Y67*C67</f>
        <v>45176.509750999998</v>
      </c>
      <c r="Z68" s="250">
        <f>Z67*C67</f>
        <v>52032.414377000001</v>
      </c>
      <c r="AA68" s="250">
        <f>AA67*C67</f>
        <v>52004.544845999997</v>
      </c>
      <c r="AB68" s="250">
        <f>AB67*C67</f>
        <v>54819.367477</v>
      </c>
      <c r="AC68" s="250">
        <f>AC67*C67</f>
        <v>74662.473549000002</v>
      </c>
      <c r="AD68" s="239"/>
      <c r="AE68" s="239"/>
      <c r="AF68" s="251">
        <f t="shared" si="0"/>
        <v>278695.31</v>
      </c>
    </row>
    <row r="69" spans="1:32" ht="15" thickBot="1" x14ac:dyDescent="0.25">
      <c r="A69" s="366">
        <v>25</v>
      </c>
      <c r="B69" s="367" t="str">
        <f>PROPOSTA!D728</f>
        <v>SERVIÇOS FINAIS</v>
      </c>
      <c r="C69" s="368">
        <f>PROPOSTA!I728</f>
        <v>13247.58</v>
      </c>
      <c r="D69" s="248"/>
      <c r="E69" s="248"/>
      <c r="F69" s="248"/>
      <c r="G69" s="248"/>
      <c r="H69" s="248"/>
      <c r="I69" s="248"/>
      <c r="J69" s="248"/>
      <c r="K69" s="248"/>
      <c r="L69" s="239"/>
      <c r="M69" s="239"/>
      <c r="N69" s="239"/>
      <c r="O69" s="239"/>
      <c r="P69" s="239"/>
      <c r="Q69" s="239"/>
      <c r="R69" s="239"/>
      <c r="S69" s="239"/>
      <c r="T69" s="239"/>
      <c r="U69" s="239"/>
      <c r="V69" s="239"/>
      <c r="W69" s="239"/>
      <c r="X69" s="239"/>
      <c r="Y69" s="239"/>
      <c r="Z69" s="239"/>
      <c r="AA69" s="239"/>
      <c r="AB69" s="239"/>
      <c r="AC69" s="239"/>
      <c r="AD69" s="248">
        <v>0.5</v>
      </c>
      <c r="AE69" s="248">
        <v>0.5</v>
      </c>
      <c r="AF69" s="249">
        <f t="shared" si="0"/>
        <v>1</v>
      </c>
    </row>
    <row r="70" spans="1:32" ht="13.5" thickBot="1" x14ac:dyDescent="0.25">
      <c r="A70" s="366"/>
      <c r="B70" s="367"/>
      <c r="C70" s="368"/>
      <c r="D70" s="250"/>
      <c r="E70" s="250"/>
      <c r="F70" s="250"/>
      <c r="G70" s="250"/>
      <c r="H70" s="250"/>
      <c r="I70" s="250"/>
      <c r="J70" s="250"/>
      <c r="K70" s="250"/>
      <c r="L70" s="250"/>
      <c r="M70" s="250"/>
      <c r="N70" s="250"/>
      <c r="O70" s="250"/>
      <c r="P70" s="250"/>
      <c r="Q70" s="250"/>
      <c r="R70" s="250"/>
      <c r="S70" s="250"/>
      <c r="T70" s="250"/>
      <c r="U70" s="250"/>
      <c r="V70" s="250"/>
      <c r="W70" s="250"/>
      <c r="X70" s="250"/>
      <c r="Y70" s="250"/>
      <c r="Z70" s="250"/>
      <c r="AA70" s="250"/>
      <c r="AB70" s="250"/>
      <c r="AC70" s="250"/>
      <c r="AD70" s="250">
        <f>AD69*C69</f>
        <v>6623.79</v>
      </c>
      <c r="AE70" s="250">
        <f>AE69*C69</f>
        <v>6623.79</v>
      </c>
      <c r="AF70" s="251">
        <f t="shared" si="0"/>
        <v>13247.58</v>
      </c>
    </row>
    <row r="71" spans="1:32" ht="13.5" thickBot="1" x14ac:dyDescent="0.25">
      <c r="A71" s="358"/>
      <c r="B71" s="360"/>
      <c r="C71" s="360">
        <f>SUM(C21:C70)</f>
        <v>10674511.429999998</v>
      </c>
      <c r="D71" s="253">
        <f>D72/C71</f>
        <v>2.1512323162784792E-2</v>
      </c>
      <c r="E71" s="253">
        <f>E72/C71</f>
        <v>2.9445803985990959E-2</v>
      </c>
      <c r="F71" s="253">
        <f>F72/C71</f>
        <v>4.9490020777747203E-2</v>
      </c>
      <c r="G71" s="253">
        <f>G72/C71</f>
        <v>5.8360583241138575E-2</v>
      </c>
      <c r="H71" s="253">
        <f>H72/C71</f>
        <v>8.8855235637983684E-2</v>
      </c>
      <c r="I71" s="253">
        <f>I72/C71</f>
        <v>5.4199902011253E-2</v>
      </c>
      <c r="J71" s="253">
        <f>J72/C71</f>
        <v>8.0242863084460644E-2</v>
      </c>
      <c r="K71" s="253">
        <f>K72/C71</f>
        <v>7.9689044855236091E-2</v>
      </c>
      <c r="L71" s="253">
        <f>L72/C71</f>
        <v>8.0974332283702502E-2</v>
      </c>
      <c r="M71" s="253">
        <f>M72/C71</f>
        <v>7.711616814372553E-2</v>
      </c>
      <c r="N71" s="253">
        <f>N72/C71</f>
        <v>7.8403869359948808E-2</v>
      </c>
      <c r="O71" s="253">
        <f>O72/C71</f>
        <v>5.4910595415513082E-2</v>
      </c>
      <c r="P71" s="253">
        <f>P72/C71</f>
        <v>5.5535638311832322E-2</v>
      </c>
      <c r="Q71" s="253">
        <f>Q72/C71</f>
        <v>3.3049690546633294E-2</v>
      </c>
      <c r="R71" s="253">
        <f>R72/C71</f>
        <v>1.4388896746349734E-2</v>
      </c>
      <c r="S71" s="253">
        <f>S72/C71</f>
        <v>1.2013746538749082E-2</v>
      </c>
      <c r="T71" s="253">
        <f>T72/C71</f>
        <v>1.4268088050283725E-2</v>
      </c>
      <c r="U71" s="253">
        <f>U72/C71</f>
        <v>1.5029921526815964E-2</v>
      </c>
      <c r="V71" s="253">
        <f>V72/C71</f>
        <v>7.5765474399796511E-3</v>
      </c>
      <c r="W71" s="253">
        <f>W72/C71</f>
        <v>7.6397354854862909E-3</v>
      </c>
      <c r="X71" s="253">
        <f>X72/C71</f>
        <v>7.9128264100795497E-3</v>
      </c>
      <c r="Y71" s="253">
        <f>Y72/C71</f>
        <v>1.2653894332754489E-2</v>
      </c>
      <c r="Z71" s="253">
        <f>Z72/C71</f>
        <v>1.0667255893977717E-2</v>
      </c>
      <c r="AA71" s="253">
        <f>AA72/C71</f>
        <v>1.119756740304507E-2</v>
      </c>
      <c r="AB71" s="253">
        <f>AB72/C71</f>
        <v>1.6200083511644151E-2</v>
      </c>
      <c r="AC71" s="253">
        <f>AC72/C71</f>
        <v>2.0092821332245277E-2</v>
      </c>
      <c r="AD71" s="253">
        <f>AD72/C71</f>
        <v>3.8076895015325312E-3</v>
      </c>
      <c r="AE71" s="253">
        <f>AE72/C71</f>
        <v>4.7648550091064926E-3</v>
      </c>
      <c r="AF71" s="363">
        <f>SUM(AF70,AF68,AF66,AF64,AF62,AF60,AF58,AF56,AF54,AF52,AF50,AF48,AF46,AF44,AF42,AF40,AF38,AF36,AF34,AF32,AF30,AF28,AF26,AF24,AF22)</f>
        <v>10674511.43</v>
      </c>
    </row>
    <row r="72" spans="1:32" ht="13.5" thickBot="1" x14ac:dyDescent="0.25">
      <c r="A72" s="358"/>
      <c r="B72" s="361"/>
      <c r="C72" s="361"/>
      <c r="D72" s="254">
        <f t="shared" ref="D72:AE72" si="1">SUM(D70,D68,D66,D64,D62,D60,D58,D56,D54,D52,D50,D48,D46,D44,D42,D40,D38,D36,D34,D32,D30,D28,D26,D24,D22)</f>
        <v>229633.53948699997</v>
      </c>
      <c r="E72" s="254">
        <f t="shared" si="1"/>
        <v>314319.571214</v>
      </c>
      <c r="F72" s="254">
        <f t="shared" si="1"/>
        <v>528281.79246299993</v>
      </c>
      <c r="G72" s="254">
        <f t="shared" si="1"/>
        <v>622970.71286900004</v>
      </c>
      <c r="H72" s="254">
        <f t="shared" si="1"/>
        <v>948486.22843300004</v>
      </c>
      <c r="I72" s="254">
        <f t="shared" si="1"/>
        <v>578557.47352400003</v>
      </c>
      <c r="J72" s="254">
        <f t="shared" si="1"/>
        <v>856553.35917100008</v>
      </c>
      <c r="K72" s="254">
        <f t="shared" si="1"/>
        <v>850641.62015300011</v>
      </c>
      <c r="L72" s="254">
        <f t="shared" si="1"/>
        <v>864361.43549900013</v>
      </c>
      <c r="M72" s="254">
        <f t="shared" si="1"/>
        <v>823177.41828799993</v>
      </c>
      <c r="N72" s="254">
        <f t="shared" si="1"/>
        <v>836922.99963900016</v>
      </c>
      <c r="O72" s="254">
        <f t="shared" si="1"/>
        <v>586143.77839099988</v>
      </c>
      <c r="P72" s="254">
        <f t="shared" si="1"/>
        <v>592815.80593199993</v>
      </c>
      <c r="Q72" s="254">
        <f t="shared" si="1"/>
        <v>352789.29949800001</v>
      </c>
      <c r="R72" s="254">
        <f t="shared" si="1"/>
        <v>153594.44278400001</v>
      </c>
      <c r="S72" s="254">
        <f t="shared" si="1"/>
        <v>128240.87474499999</v>
      </c>
      <c r="T72" s="254">
        <f t="shared" si="1"/>
        <v>152304.86897700001</v>
      </c>
      <c r="U72" s="254">
        <f t="shared" si="1"/>
        <v>160437.06913000002</v>
      </c>
      <c r="V72" s="254">
        <f t="shared" si="1"/>
        <v>80875.942248000007</v>
      </c>
      <c r="W72" s="254">
        <f t="shared" si="1"/>
        <v>81550.443761999995</v>
      </c>
      <c r="X72" s="254">
        <f t="shared" si="1"/>
        <v>84465.555957999997</v>
      </c>
      <c r="Y72" s="254">
        <f t="shared" si="1"/>
        <v>135074.139689</v>
      </c>
      <c r="Z72" s="254">
        <f t="shared" si="1"/>
        <v>113867.74496699999</v>
      </c>
      <c r="AA72" s="254">
        <f t="shared" si="1"/>
        <v>119528.56123199999</v>
      </c>
      <c r="AB72" s="254">
        <f t="shared" si="1"/>
        <v>172927.976612</v>
      </c>
      <c r="AC72" s="254">
        <f t="shared" si="1"/>
        <v>214481.050972</v>
      </c>
      <c r="AD72" s="254">
        <f t="shared" si="1"/>
        <v>40645.225105999998</v>
      </c>
      <c r="AE72" s="254">
        <f t="shared" si="1"/>
        <v>50862.499257000003</v>
      </c>
      <c r="AF72" s="364"/>
    </row>
    <row r="73" spans="1:32" ht="13.5" thickBot="1" x14ac:dyDescent="0.25">
      <c r="A73" s="358"/>
      <c r="B73" s="361"/>
      <c r="C73" s="361"/>
      <c r="D73" s="253">
        <f>D71</f>
        <v>2.1512323162784792E-2</v>
      </c>
      <c r="E73" s="255">
        <f>D73+E71</f>
        <v>5.0958127148775748E-2</v>
      </c>
      <c r="F73" s="255">
        <f>E73+F71</f>
        <v>0.10044814792652296</v>
      </c>
      <c r="G73" s="255">
        <f t="shared" ref="E73:AE74" si="2">F73+G71</f>
        <v>0.15880873116766153</v>
      </c>
      <c r="H73" s="255">
        <f t="shared" si="2"/>
        <v>0.24766396680564523</v>
      </c>
      <c r="I73" s="255">
        <f t="shared" si="2"/>
        <v>0.30186386881689825</v>
      </c>
      <c r="J73" s="255">
        <f t="shared" si="2"/>
        <v>0.38210673190135891</v>
      </c>
      <c r="K73" s="255">
        <f t="shared" si="2"/>
        <v>0.461795776756595</v>
      </c>
      <c r="L73" s="255">
        <f t="shared" si="2"/>
        <v>0.54277010904029754</v>
      </c>
      <c r="M73" s="255">
        <f t="shared" si="2"/>
        <v>0.61988627718402312</v>
      </c>
      <c r="N73" s="255">
        <f t="shared" si="2"/>
        <v>0.69829014654397192</v>
      </c>
      <c r="O73" s="255">
        <f t="shared" si="2"/>
        <v>0.75320074195948505</v>
      </c>
      <c r="P73" s="255">
        <f t="shared" si="2"/>
        <v>0.80873638027131733</v>
      </c>
      <c r="Q73" s="255">
        <f t="shared" si="2"/>
        <v>0.84178607081795065</v>
      </c>
      <c r="R73" s="255">
        <f t="shared" si="2"/>
        <v>0.85617496756430034</v>
      </c>
      <c r="S73" s="255">
        <f t="shared" si="2"/>
        <v>0.86818871410304943</v>
      </c>
      <c r="T73" s="255">
        <f t="shared" si="2"/>
        <v>0.88245680215333311</v>
      </c>
      <c r="U73" s="255">
        <f t="shared" si="2"/>
        <v>0.89748672368014903</v>
      </c>
      <c r="V73" s="255">
        <f t="shared" si="2"/>
        <v>0.90506327112012863</v>
      </c>
      <c r="W73" s="255">
        <f t="shared" si="2"/>
        <v>0.91270300660561487</v>
      </c>
      <c r="X73" s="255">
        <f t="shared" si="2"/>
        <v>0.92061583301569438</v>
      </c>
      <c r="Y73" s="255">
        <f t="shared" si="2"/>
        <v>0.93326972734844893</v>
      </c>
      <c r="Z73" s="255">
        <f t="shared" si="2"/>
        <v>0.9439369832424267</v>
      </c>
      <c r="AA73" s="255">
        <f t="shared" si="2"/>
        <v>0.95513455064547181</v>
      </c>
      <c r="AB73" s="255">
        <f t="shared" si="2"/>
        <v>0.97133463415711596</v>
      </c>
      <c r="AC73" s="255">
        <f t="shared" si="2"/>
        <v>0.99142745548936129</v>
      </c>
      <c r="AD73" s="255">
        <f t="shared" si="2"/>
        <v>0.99523514499089383</v>
      </c>
      <c r="AE73" s="255">
        <f t="shared" si="2"/>
        <v>1.0000000000000002</v>
      </c>
      <c r="AF73" s="364"/>
    </row>
    <row r="74" spans="1:32" x14ac:dyDescent="0.2">
      <c r="A74" s="359"/>
      <c r="B74" s="362"/>
      <c r="C74" s="362"/>
      <c r="D74" s="256">
        <f>D72</f>
        <v>229633.53948699997</v>
      </c>
      <c r="E74" s="257">
        <f t="shared" si="2"/>
        <v>543953.11070099997</v>
      </c>
      <c r="F74" s="257">
        <f t="shared" si="2"/>
        <v>1072234.9031639998</v>
      </c>
      <c r="G74" s="257">
        <f t="shared" si="2"/>
        <v>1695205.6160329999</v>
      </c>
      <c r="H74" s="257">
        <f t="shared" si="2"/>
        <v>2643691.8444659999</v>
      </c>
      <c r="I74" s="257">
        <f t="shared" si="2"/>
        <v>3222249.3179899999</v>
      </c>
      <c r="J74" s="257">
        <f t="shared" si="2"/>
        <v>4078802.6771609997</v>
      </c>
      <c r="K74" s="257">
        <f t="shared" si="2"/>
        <v>4929444.2973139994</v>
      </c>
      <c r="L74" s="257">
        <f t="shared" si="2"/>
        <v>5793805.7328129997</v>
      </c>
      <c r="M74" s="257">
        <f t="shared" si="2"/>
        <v>6616983.1511009997</v>
      </c>
      <c r="N74" s="257">
        <f t="shared" si="2"/>
        <v>7453906.1507399995</v>
      </c>
      <c r="O74" s="257">
        <f t="shared" si="2"/>
        <v>8040049.9291309994</v>
      </c>
      <c r="P74" s="257">
        <f t="shared" si="2"/>
        <v>8632865.7350629997</v>
      </c>
      <c r="Q74" s="257">
        <f t="shared" si="2"/>
        <v>8985655.0345609989</v>
      </c>
      <c r="R74" s="257">
        <f t="shared" si="2"/>
        <v>9139249.4773449991</v>
      </c>
      <c r="S74" s="257">
        <f t="shared" si="2"/>
        <v>9267490.3520899992</v>
      </c>
      <c r="T74" s="257">
        <f t="shared" si="2"/>
        <v>9419795.2210670002</v>
      </c>
      <c r="U74" s="257">
        <f t="shared" si="2"/>
        <v>9580232.2901969999</v>
      </c>
      <c r="V74" s="257">
        <f t="shared" si="2"/>
        <v>9661108.2324449997</v>
      </c>
      <c r="W74" s="257">
        <f t="shared" si="2"/>
        <v>9742658.6762070004</v>
      </c>
      <c r="X74" s="257">
        <f t="shared" si="2"/>
        <v>9827124.2321649995</v>
      </c>
      <c r="Y74" s="257">
        <f t="shared" si="2"/>
        <v>9962198.3718539998</v>
      </c>
      <c r="Z74" s="257">
        <f t="shared" si="2"/>
        <v>10076066.116821</v>
      </c>
      <c r="AA74" s="257">
        <f t="shared" si="2"/>
        <v>10195594.678053001</v>
      </c>
      <c r="AB74" s="257">
        <f t="shared" si="2"/>
        <v>10368522.654665001</v>
      </c>
      <c r="AC74" s="257">
        <f t="shared" si="2"/>
        <v>10583003.705637001</v>
      </c>
      <c r="AD74" s="257">
        <f t="shared" si="2"/>
        <v>10623648.930743001</v>
      </c>
      <c r="AE74" s="257">
        <f t="shared" si="2"/>
        <v>10674511.430000002</v>
      </c>
      <c r="AF74" s="365"/>
    </row>
  </sheetData>
  <mergeCells count="89">
    <mergeCell ref="K6:AF8"/>
    <mergeCell ref="A1:AF1"/>
    <mergeCell ref="A2:AF2"/>
    <mergeCell ref="A3:AF3"/>
    <mergeCell ref="A4:AF4"/>
    <mergeCell ref="A5:AF5"/>
    <mergeCell ref="A9:AF9"/>
    <mergeCell ref="A15:I15"/>
    <mergeCell ref="A16:D16"/>
    <mergeCell ref="A18:AF18"/>
    <mergeCell ref="A21:A22"/>
    <mergeCell ref="B21:B22"/>
    <mergeCell ref="C21:C22"/>
    <mergeCell ref="A23:A24"/>
    <mergeCell ref="B23:B24"/>
    <mergeCell ref="C23:C24"/>
    <mergeCell ref="A25:A26"/>
    <mergeCell ref="B25:B26"/>
    <mergeCell ref="C25:C26"/>
    <mergeCell ref="A27:A28"/>
    <mergeCell ref="B27:B28"/>
    <mergeCell ref="C27:C28"/>
    <mergeCell ref="A29:A30"/>
    <mergeCell ref="B29:B30"/>
    <mergeCell ref="C29:C30"/>
    <mergeCell ref="A31:A32"/>
    <mergeCell ref="B31:B32"/>
    <mergeCell ref="C31:C32"/>
    <mergeCell ref="A33:A34"/>
    <mergeCell ref="B33:B34"/>
    <mergeCell ref="C33:C34"/>
    <mergeCell ref="A35:A36"/>
    <mergeCell ref="B35:B36"/>
    <mergeCell ref="C35:C36"/>
    <mergeCell ref="A37:A38"/>
    <mergeCell ref="B37:B38"/>
    <mergeCell ref="C37:C38"/>
    <mergeCell ref="A39:A40"/>
    <mergeCell ref="B39:B40"/>
    <mergeCell ref="C39:C40"/>
    <mergeCell ref="A41:A42"/>
    <mergeCell ref="B41:B42"/>
    <mergeCell ref="C41:C42"/>
    <mergeCell ref="A43:A44"/>
    <mergeCell ref="B43:B44"/>
    <mergeCell ref="C43:C44"/>
    <mergeCell ref="A45:A46"/>
    <mergeCell ref="B45:B46"/>
    <mergeCell ref="C45:C46"/>
    <mergeCell ref="A47:A48"/>
    <mergeCell ref="B47:B48"/>
    <mergeCell ref="C47:C48"/>
    <mergeCell ref="A49:A50"/>
    <mergeCell ref="B49:B50"/>
    <mergeCell ref="C49:C50"/>
    <mergeCell ref="A51:A52"/>
    <mergeCell ref="B51:B52"/>
    <mergeCell ref="C51:C52"/>
    <mergeCell ref="A53:A54"/>
    <mergeCell ref="B53:B54"/>
    <mergeCell ref="C53:C54"/>
    <mergeCell ref="A55:A56"/>
    <mergeCell ref="B55:B56"/>
    <mergeCell ref="C55:C56"/>
    <mergeCell ref="A57:A58"/>
    <mergeCell ref="B57:B58"/>
    <mergeCell ref="C57:C58"/>
    <mergeCell ref="A59:A60"/>
    <mergeCell ref="B59:B60"/>
    <mergeCell ref="C59:C60"/>
    <mergeCell ref="A61:A62"/>
    <mergeCell ref="B61:B62"/>
    <mergeCell ref="C61:C62"/>
    <mergeCell ref="A63:A64"/>
    <mergeCell ref="B63:B64"/>
    <mergeCell ref="C63:C64"/>
    <mergeCell ref="A65:A66"/>
    <mergeCell ref="B65:B66"/>
    <mergeCell ref="C65:C66"/>
    <mergeCell ref="A71:A74"/>
    <mergeCell ref="B71:B74"/>
    <mergeCell ref="C71:C74"/>
    <mergeCell ref="AF71:AF74"/>
    <mergeCell ref="A67:A68"/>
    <mergeCell ref="B67:B68"/>
    <mergeCell ref="C67:C68"/>
    <mergeCell ref="A69:A70"/>
    <mergeCell ref="B69:B70"/>
    <mergeCell ref="C69:C70"/>
  </mergeCells>
  <pageMargins left="0.51181102362204722" right="1.1811023622047245" top="0.78740157480314965" bottom="0.78740157480314965" header="0.31496062992125984" footer="0.31496062992125984"/>
  <pageSetup paperSize="9" scale="43" orientation="landscape" horizontalDpi="300" verticalDpi="300" r:id="rId1"/>
  <headerFooter>
    <oddFooter>Página &amp;P de &amp;N</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C63A8-BBB1-4D4E-AEFF-DD385D7BCF6F}">
  <sheetPr>
    <pageSetUpPr fitToPage="1"/>
  </sheetPr>
  <dimension ref="A1:T44"/>
  <sheetViews>
    <sheetView zoomScale="130" zoomScaleNormal="130" workbookViewId="0">
      <selection activeCell="C18" sqref="C18"/>
    </sheetView>
  </sheetViews>
  <sheetFormatPr defaultRowHeight="14.25" x14ac:dyDescent="0.2"/>
  <cols>
    <col min="1" max="1" width="31.5" style="17" customWidth="1"/>
    <col min="2" max="2" width="28.1640625" style="17" customWidth="1"/>
    <col min="3" max="3" width="22" style="17" customWidth="1"/>
    <col min="4" max="4" width="29.1640625" style="17" customWidth="1"/>
    <col min="5" max="5" width="10.6640625" style="17" bestFit="1" customWidth="1"/>
    <col min="6" max="7" width="17.33203125" style="17" bestFit="1" customWidth="1"/>
    <col min="8" max="8" width="20.5" style="17" customWidth="1"/>
    <col min="9" max="9" width="17.33203125" style="17" bestFit="1" customWidth="1"/>
    <col min="10" max="16384" width="9.33203125" style="17"/>
  </cols>
  <sheetData>
    <row r="1" spans="1:20" x14ac:dyDescent="0.2">
      <c r="A1" s="15"/>
      <c r="B1" s="16"/>
      <c r="C1" s="16"/>
      <c r="D1" s="16"/>
      <c r="E1" s="16"/>
      <c r="F1" s="16"/>
      <c r="G1" s="16"/>
      <c r="H1" s="16"/>
      <c r="I1" s="16"/>
      <c r="J1" s="16"/>
      <c r="K1" s="16"/>
      <c r="L1" s="16"/>
      <c r="M1" s="425" t="s">
        <v>69</v>
      </c>
      <c r="N1" s="425"/>
      <c r="O1" s="425"/>
      <c r="P1" s="425"/>
      <c r="Q1" s="425"/>
      <c r="R1" s="425"/>
      <c r="S1" s="425"/>
      <c r="T1" s="426"/>
    </row>
    <row r="2" spans="1:20" x14ac:dyDescent="0.2">
      <c r="A2" s="11"/>
      <c r="B2" s="12"/>
      <c r="C2" s="12"/>
      <c r="D2" s="12"/>
      <c r="E2" s="12"/>
      <c r="F2" s="12"/>
      <c r="G2" s="12"/>
      <c r="H2" s="12"/>
      <c r="I2" s="12"/>
      <c r="J2" s="12"/>
      <c r="K2" s="12"/>
      <c r="L2" s="12"/>
      <c r="M2" s="427"/>
      <c r="N2" s="427"/>
      <c r="O2" s="427"/>
      <c r="P2" s="427"/>
      <c r="Q2" s="427"/>
      <c r="R2" s="427"/>
      <c r="S2" s="427"/>
      <c r="T2" s="428"/>
    </row>
    <row r="3" spans="1:20" x14ac:dyDescent="0.2">
      <c r="A3" s="11"/>
      <c r="B3" s="12"/>
      <c r="C3" s="12"/>
      <c r="D3" s="12"/>
      <c r="E3" s="12"/>
      <c r="F3" s="12"/>
      <c r="G3" s="12"/>
      <c r="H3" s="12"/>
      <c r="I3" s="12"/>
      <c r="J3" s="12"/>
      <c r="K3" s="12"/>
      <c r="L3" s="12"/>
      <c r="M3" s="12"/>
      <c r="N3" s="12"/>
      <c r="O3" s="429" t="s">
        <v>75</v>
      </c>
      <c r="P3" s="429"/>
      <c r="Q3" s="429"/>
      <c r="R3" s="429"/>
      <c r="S3" s="429"/>
      <c r="T3" s="430"/>
    </row>
    <row r="4" spans="1:20" x14ac:dyDescent="0.2">
      <c r="A4" s="11"/>
      <c r="B4" s="12"/>
      <c r="C4" s="12"/>
      <c r="D4" s="12"/>
      <c r="E4" s="12"/>
      <c r="F4" s="12"/>
      <c r="G4" s="12"/>
      <c r="H4" s="12"/>
      <c r="I4" s="12"/>
      <c r="J4" s="12"/>
      <c r="K4" s="12"/>
      <c r="L4" s="12"/>
      <c r="M4" s="12"/>
      <c r="N4" s="12"/>
      <c r="O4" s="429" t="s">
        <v>76</v>
      </c>
      <c r="P4" s="429"/>
      <c r="Q4" s="429"/>
      <c r="R4" s="429"/>
      <c r="S4" s="429"/>
      <c r="T4" s="430"/>
    </row>
    <row r="5" spans="1:20" x14ac:dyDescent="0.2">
      <c r="A5" s="11"/>
      <c r="B5" s="12"/>
      <c r="C5" s="12"/>
      <c r="D5" s="12"/>
      <c r="E5" s="12"/>
      <c r="F5" s="12"/>
      <c r="G5" s="12"/>
      <c r="H5" s="12"/>
      <c r="I5" s="12"/>
      <c r="J5" s="12"/>
      <c r="K5" s="12"/>
      <c r="L5" s="12"/>
      <c r="M5" s="12"/>
      <c r="N5" s="12"/>
      <c r="O5" s="429" t="s">
        <v>77</v>
      </c>
      <c r="P5" s="429"/>
      <c r="Q5" s="429"/>
      <c r="R5" s="429"/>
      <c r="S5" s="429"/>
      <c r="T5" s="430"/>
    </row>
    <row r="6" spans="1:20" x14ac:dyDescent="0.2">
      <c r="A6" s="11"/>
      <c r="B6" s="12"/>
      <c r="C6" s="12"/>
      <c r="D6" s="12"/>
      <c r="E6" s="12"/>
      <c r="F6" s="12"/>
      <c r="G6" s="12"/>
      <c r="H6" s="12"/>
      <c r="I6" s="12"/>
      <c r="J6" s="12"/>
      <c r="K6" s="12"/>
      <c r="L6" s="12"/>
      <c r="M6" s="12"/>
      <c r="N6" s="12"/>
      <c r="O6" s="429" t="s">
        <v>78</v>
      </c>
      <c r="P6" s="429"/>
      <c r="Q6" s="429"/>
      <c r="R6" s="429"/>
      <c r="S6" s="429"/>
      <c r="T6" s="430"/>
    </row>
    <row r="7" spans="1:20" x14ac:dyDescent="0.2">
      <c r="A7" s="422" t="s">
        <v>79</v>
      </c>
      <c r="B7" s="423"/>
      <c r="C7" s="423"/>
      <c r="D7" s="423"/>
      <c r="E7" s="423"/>
      <c r="F7" s="423"/>
      <c r="G7" s="423"/>
      <c r="H7" s="423"/>
      <c r="I7" s="423"/>
      <c r="J7" s="423"/>
      <c r="K7" s="423"/>
      <c r="L7" s="423"/>
      <c r="M7" s="423"/>
      <c r="N7" s="423"/>
      <c r="O7" s="423"/>
      <c r="P7" s="423"/>
      <c r="Q7" s="423"/>
      <c r="R7" s="423"/>
      <c r="S7" s="423"/>
      <c r="T7" s="424"/>
    </row>
    <row r="8" spans="1:20" x14ac:dyDescent="0.2">
      <c r="A8" s="422"/>
      <c r="B8" s="423"/>
      <c r="C8" s="423"/>
      <c r="D8" s="423"/>
      <c r="E8" s="423"/>
      <c r="F8" s="423"/>
      <c r="G8" s="423"/>
      <c r="H8" s="423"/>
      <c r="I8" s="423"/>
      <c r="J8" s="423"/>
      <c r="K8" s="423"/>
      <c r="L8" s="423"/>
      <c r="M8" s="423"/>
      <c r="N8" s="423"/>
      <c r="O8" s="423"/>
      <c r="P8" s="423"/>
      <c r="Q8" s="423"/>
      <c r="R8" s="423"/>
      <c r="S8" s="423"/>
      <c r="T8" s="424"/>
    </row>
    <row r="9" spans="1:20" x14ac:dyDescent="0.2">
      <c r="A9" s="18"/>
      <c r="B9" s="19"/>
      <c r="C9" s="19"/>
      <c r="D9" s="19"/>
      <c r="E9" s="19"/>
      <c r="F9" s="20"/>
      <c r="G9" s="20"/>
      <c r="H9" s="21"/>
      <c r="I9" s="20"/>
      <c r="J9" s="20"/>
      <c r="K9" s="20"/>
      <c r="L9" s="20"/>
      <c r="M9" s="20"/>
      <c r="N9" s="20"/>
      <c r="O9" s="20"/>
      <c r="P9" s="20"/>
      <c r="Q9" s="20"/>
      <c r="R9" s="20"/>
      <c r="S9" s="20"/>
      <c r="T9" s="22"/>
    </row>
    <row r="10" spans="1:20" ht="30" customHeight="1" x14ac:dyDescent="0.2">
      <c r="A10" s="413" t="s">
        <v>122</v>
      </c>
      <c r="B10" s="414"/>
      <c r="C10" s="414"/>
      <c r="D10" s="414"/>
      <c r="E10" s="414"/>
      <c r="F10" s="414"/>
      <c r="G10" s="414"/>
      <c r="H10" s="414"/>
      <c r="I10" s="414"/>
      <c r="J10" s="414"/>
      <c r="K10" s="414"/>
      <c r="L10" s="414"/>
      <c r="M10" s="414"/>
      <c r="N10" s="414"/>
      <c r="O10" s="414"/>
      <c r="P10" s="414"/>
      <c r="Q10" s="414"/>
      <c r="R10" s="414"/>
      <c r="S10" s="414"/>
      <c r="T10" s="415"/>
    </row>
    <row r="11" spans="1:20" x14ac:dyDescent="0.2">
      <c r="A11" s="413" t="s">
        <v>123</v>
      </c>
      <c r="B11" s="414"/>
      <c r="C11" s="414"/>
      <c r="D11" s="414"/>
      <c r="E11" s="414"/>
      <c r="F11" s="414"/>
      <c r="G11" s="414"/>
      <c r="H11" s="414"/>
      <c r="I11" s="414"/>
      <c r="J11" s="23"/>
      <c r="K11" s="23"/>
      <c r="L11" s="23"/>
      <c r="M11" s="23"/>
      <c r="N11" s="23"/>
      <c r="O11" s="23"/>
      <c r="P11" s="23"/>
      <c r="Q11" s="23"/>
      <c r="R11" s="23"/>
      <c r="S11" s="23"/>
      <c r="T11" s="24"/>
    </row>
    <row r="12" spans="1:20" x14ac:dyDescent="0.2">
      <c r="A12" s="25" t="s">
        <v>121</v>
      </c>
      <c r="B12" s="26"/>
      <c r="C12" s="26"/>
      <c r="D12" s="26"/>
      <c r="E12" s="26"/>
      <c r="F12" s="26"/>
      <c r="G12" s="26"/>
      <c r="H12" s="26"/>
      <c r="I12" s="26"/>
      <c r="J12" s="26"/>
      <c r="K12" s="23"/>
      <c r="L12" s="23"/>
      <c r="M12" s="23"/>
      <c r="N12" s="23"/>
      <c r="O12" s="23"/>
      <c r="P12" s="23"/>
      <c r="Q12" s="23"/>
      <c r="R12" s="23"/>
      <c r="S12" s="23"/>
      <c r="T12" s="24"/>
    </row>
    <row r="13" spans="1:20" x14ac:dyDescent="0.2">
      <c r="A13" s="416" t="s">
        <v>1424</v>
      </c>
      <c r="B13" s="414"/>
      <c r="C13" s="414"/>
      <c r="D13" s="414"/>
      <c r="E13" s="414"/>
      <c r="F13" s="414"/>
      <c r="G13" s="27"/>
      <c r="H13" s="27"/>
      <c r="I13" s="27"/>
      <c r="J13" s="23"/>
      <c r="K13" s="23"/>
      <c r="L13" s="23"/>
      <c r="M13" s="23"/>
      <c r="N13" s="23"/>
      <c r="O13" s="23"/>
      <c r="P13" s="23"/>
      <c r="Q13" s="23"/>
      <c r="R13" s="23"/>
      <c r="S13" s="23"/>
      <c r="T13" s="24"/>
    </row>
    <row r="14" spans="1:20" x14ac:dyDescent="0.2">
      <c r="A14" s="416" t="s">
        <v>3948</v>
      </c>
      <c r="B14" s="421"/>
      <c r="C14" s="421"/>
      <c r="D14" s="421"/>
      <c r="E14" s="421"/>
      <c r="F14" s="421"/>
      <c r="G14" s="100"/>
      <c r="H14" s="100"/>
      <c r="I14" s="100"/>
      <c r="J14" s="23"/>
      <c r="K14" s="23"/>
      <c r="L14" s="23"/>
      <c r="M14" s="23"/>
      <c r="N14" s="23"/>
      <c r="O14" s="23"/>
      <c r="P14" s="23"/>
      <c r="Q14" s="23"/>
      <c r="R14" s="23"/>
      <c r="S14" s="23"/>
      <c r="T14" s="24"/>
    </row>
    <row r="15" spans="1:20" x14ac:dyDescent="0.2">
      <c r="A15" s="28"/>
      <c r="B15" s="27"/>
      <c r="C15" s="27"/>
      <c r="D15" s="27"/>
      <c r="E15" s="27"/>
      <c r="F15" s="27"/>
      <c r="G15" s="27"/>
      <c r="H15" s="27"/>
      <c r="I15" s="27"/>
      <c r="J15" s="23"/>
      <c r="K15" s="23"/>
      <c r="L15" s="23"/>
      <c r="M15" s="23"/>
      <c r="N15" s="23"/>
      <c r="O15" s="23"/>
      <c r="P15" s="23"/>
      <c r="Q15" s="23"/>
      <c r="R15" s="23"/>
      <c r="S15" s="23"/>
      <c r="T15" s="24"/>
    </row>
    <row r="16" spans="1:20" ht="14.25" customHeight="1" x14ac:dyDescent="0.2">
      <c r="A16" s="417" t="s">
        <v>125</v>
      </c>
      <c r="B16" s="418"/>
      <c r="C16" s="418"/>
      <c r="D16" s="418"/>
      <c r="E16" s="418"/>
      <c r="F16" s="418"/>
      <c r="G16" s="418"/>
      <c r="H16" s="418"/>
      <c r="I16" s="418"/>
      <c r="J16" s="20"/>
      <c r="K16" s="20"/>
      <c r="L16" s="20"/>
      <c r="M16" s="20"/>
      <c r="N16" s="20"/>
      <c r="O16" s="20"/>
      <c r="P16" s="20"/>
      <c r="Q16" s="20"/>
      <c r="R16" s="20"/>
      <c r="S16" s="20"/>
      <c r="T16" s="22"/>
    </row>
    <row r="17" spans="1:20" ht="14.25" customHeight="1" x14ac:dyDescent="0.2">
      <c r="A17" s="417" t="s">
        <v>124</v>
      </c>
      <c r="B17" s="418"/>
      <c r="C17" s="418"/>
      <c r="D17" s="418"/>
      <c r="E17" s="13"/>
      <c r="F17" s="14"/>
      <c r="G17" s="6"/>
      <c r="H17" s="6"/>
      <c r="I17" s="6"/>
      <c r="J17" s="20"/>
      <c r="K17" s="419"/>
      <c r="L17" s="419"/>
      <c r="M17" s="420"/>
      <c r="N17" s="420"/>
      <c r="O17" s="420"/>
      <c r="P17" s="420"/>
      <c r="Q17" s="420"/>
      <c r="R17" s="20"/>
      <c r="S17" s="20"/>
      <c r="T17" s="22"/>
    </row>
    <row r="18" spans="1:20" x14ac:dyDescent="0.2">
      <c r="A18" s="29"/>
      <c r="B18" s="30"/>
      <c r="C18" s="30"/>
      <c r="D18" s="30"/>
      <c r="E18" s="30"/>
      <c r="F18" s="30"/>
      <c r="G18" s="30"/>
      <c r="H18" s="30"/>
      <c r="I18" s="20"/>
      <c r="J18" s="20"/>
      <c r="K18" s="20"/>
      <c r="L18" s="20"/>
      <c r="M18" s="20"/>
      <c r="N18" s="20"/>
      <c r="O18" s="20"/>
      <c r="P18" s="20"/>
      <c r="Q18" s="20"/>
      <c r="R18" s="20"/>
      <c r="S18" s="20"/>
      <c r="T18" s="22"/>
    </row>
    <row r="19" spans="1:20" ht="18.75" x14ac:dyDescent="0.2">
      <c r="A19" s="410" t="s">
        <v>80</v>
      </c>
      <c r="B19" s="411"/>
      <c r="C19" s="412" t="s">
        <v>81</v>
      </c>
      <c r="D19" s="412"/>
      <c r="E19" s="412"/>
      <c r="F19" s="399" t="s">
        <v>82</v>
      </c>
      <c r="G19" s="399"/>
      <c r="H19" s="399"/>
      <c r="I19" s="399" t="s">
        <v>83</v>
      </c>
      <c r="J19" s="399"/>
      <c r="K19" s="399"/>
      <c r="L19" s="399" t="s">
        <v>84</v>
      </c>
      <c r="M19" s="399"/>
      <c r="N19" s="399"/>
      <c r="O19" s="399" t="s">
        <v>85</v>
      </c>
      <c r="P19" s="399"/>
      <c r="Q19" s="399"/>
      <c r="R19" s="399" t="s">
        <v>86</v>
      </c>
      <c r="S19" s="399"/>
      <c r="T19" s="400"/>
    </row>
    <row r="20" spans="1:20" x14ac:dyDescent="0.2">
      <c r="A20" s="31" t="s">
        <v>87</v>
      </c>
      <c r="B20" s="32" t="s">
        <v>88</v>
      </c>
      <c r="C20" s="32" t="s">
        <v>89</v>
      </c>
      <c r="D20" s="32" t="s">
        <v>90</v>
      </c>
      <c r="E20" s="32" t="s">
        <v>91</v>
      </c>
      <c r="F20" s="33" t="s">
        <v>89</v>
      </c>
      <c r="G20" s="33" t="s">
        <v>90</v>
      </c>
      <c r="H20" s="33" t="s">
        <v>91</v>
      </c>
      <c r="I20" s="32" t="s">
        <v>89</v>
      </c>
      <c r="J20" s="32" t="s">
        <v>90</v>
      </c>
      <c r="K20" s="32" t="s">
        <v>91</v>
      </c>
      <c r="L20" s="32" t="s">
        <v>89</v>
      </c>
      <c r="M20" s="32" t="s">
        <v>90</v>
      </c>
      <c r="N20" s="32" t="s">
        <v>91</v>
      </c>
      <c r="O20" s="32" t="s">
        <v>89</v>
      </c>
      <c r="P20" s="32" t="s">
        <v>90</v>
      </c>
      <c r="Q20" s="32" t="s">
        <v>91</v>
      </c>
      <c r="R20" s="32" t="s">
        <v>89</v>
      </c>
      <c r="S20" s="32" t="s">
        <v>90</v>
      </c>
      <c r="T20" s="34" t="s">
        <v>91</v>
      </c>
    </row>
    <row r="21" spans="1:20" x14ac:dyDescent="0.2">
      <c r="A21" s="35" t="s">
        <v>92</v>
      </c>
      <c r="B21" s="36">
        <v>3</v>
      </c>
      <c r="C21" s="37">
        <v>3</v>
      </c>
      <c r="D21" s="37">
        <v>4</v>
      </c>
      <c r="E21" s="37">
        <v>5.5</v>
      </c>
      <c r="F21" s="37">
        <v>3.8</v>
      </c>
      <c r="G21" s="37">
        <v>4.01</v>
      </c>
      <c r="H21" s="37">
        <v>4.67</v>
      </c>
      <c r="I21" s="37">
        <v>3.43</v>
      </c>
      <c r="J21" s="37">
        <v>4.93</v>
      </c>
      <c r="K21" s="37">
        <v>6.71</v>
      </c>
      <c r="L21" s="37">
        <v>1.5</v>
      </c>
      <c r="M21" s="37">
        <v>3.45</v>
      </c>
      <c r="N21" s="37">
        <v>4.49</v>
      </c>
      <c r="O21" s="37">
        <v>5.29</v>
      </c>
      <c r="P21" s="37">
        <v>5.92</v>
      </c>
      <c r="Q21" s="37">
        <v>7.93</v>
      </c>
      <c r="R21" s="37">
        <v>4</v>
      </c>
      <c r="S21" s="37">
        <v>5.52</v>
      </c>
      <c r="T21" s="38" t="s">
        <v>93</v>
      </c>
    </row>
    <row r="22" spans="1:20" x14ac:dyDescent="0.2">
      <c r="A22" s="35" t="s">
        <v>94</v>
      </c>
      <c r="B22" s="36">
        <v>0.8</v>
      </c>
      <c r="C22" s="37">
        <v>0.8</v>
      </c>
      <c r="D22" s="37">
        <v>0.8</v>
      </c>
      <c r="E22" s="37">
        <v>1</v>
      </c>
      <c r="F22" s="37">
        <v>0.32</v>
      </c>
      <c r="G22" s="37">
        <v>0.4</v>
      </c>
      <c r="H22" s="37">
        <v>0.74</v>
      </c>
      <c r="I22" s="37">
        <v>0.28000000000000003</v>
      </c>
      <c r="J22" s="37">
        <v>0.49</v>
      </c>
      <c r="K22" s="37">
        <v>0.75</v>
      </c>
      <c r="L22" s="37">
        <v>0.3</v>
      </c>
      <c r="M22" s="37">
        <v>0.48</v>
      </c>
      <c r="N22" s="37">
        <v>0.82</v>
      </c>
      <c r="O22" s="37">
        <v>0.25</v>
      </c>
      <c r="P22" s="37">
        <v>0.51</v>
      </c>
      <c r="Q22" s="37">
        <v>0.56000000000000005</v>
      </c>
      <c r="R22" s="37">
        <v>0.81</v>
      </c>
      <c r="S22" s="37">
        <v>1.22</v>
      </c>
      <c r="T22" s="38">
        <v>1.99</v>
      </c>
    </row>
    <row r="23" spans="1:20" x14ac:dyDescent="0.2">
      <c r="A23" s="35" t="s">
        <v>95</v>
      </c>
      <c r="B23" s="36">
        <v>0.97</v>
      </c>
      <c r="C23" s="37">
        <v>0.97</v>
      </c>
      <c r="D23" s="37">
        <v>1.27</v>
      </c>
      <c r="E23" s="37">
        <v>1.27</v>
      </c>
      <c r="F23" s="37">
        <v>0.5</v>
      </c>
      <c r="G23" s="37">
        <v>0.56000000000000005</v>
      </c>
      <c r="H23" s="37">
        <v>0.97</v>
      </c>
      <c r="I23" s="37">
        <v>1</v>
      </c>
      <c r="J23" s="37">
        <v>1.39</v>
      </c>
      <c r="K23" s="37">
        <v>1.74</v>
      </c>
      <c r="L23" s="37">
        <v>0.56000000000000005</v>
      </c>
      <c r="M23" s="37">
        <v>0.85</v>
      </c>
      <c r="N23" s="37">
        <v>0.89</v>
      </c>
      <c r="O23" s="37">
        <v>1</v>
      </c>
      <c r="P23" s="37">
        <v>1.48</v>
      </c>
      <c r="Q23" s="37">
        <v>1.97</v>
      </c>
      <c r="R23" s="37">
        <v>1.46</v>
      </c>
      <c r="S23" s="37">
        <v>2.3199999999999998</v>
      </c>
      <c r="T23" s="38">
        <v>3.16</v>
      </c>
    </row>
    <row r="24" spans="1:20" x14ac:dyDescent="0.2">
      <c r="A24" s="35" t="s">
        <v>96</v>
      </c>
      <c r="B24" s="36">
        <v>0.59</v>
      </c>
      <c r="C24" s="37">
        <v>0.59</v>
      </c>
      <c r="D24" s="37">
        <v>1.23</v>
      </c>
      <c r="E24" s="37">
        <v>1.39</v>
      </c>
      <c r="F24" s="37">
        <v>1.02</v>
      </c>
      <c r="G24" s="37">
        <v>1.1100000000000001</v>
      </c>
      <c r="H24" s="37">
        <v>1.21</v>
      </c>
      <c r="I24" s="37">
        <v>0.94</v>
      </c>
      <c r="J24" s="37">
        <v>0.99</v>
      </c>
      <c r="K24" s="37">
        <v>1.17</v>
      </c>
      <c r="L24" s="37">
        <v>0.85</v>
      </c>
      <c r="M24" s="37">
        <v>0.85</v>
      </c>
      <c r="N24" s="37">
        <v>1.1100000000000001</v>
      </c>
      <c r="O24" s="37">
        <v>1.01</v>
      </c>
      <c r="P24" s="37">
        <v>1.07</v>
      </c>
      <c r="Q24" s="37">
        <v>1.1100000000000001</v>
      </c>
      <c r="R24" s="37">
        <v>0.94</v>
      </c>
      <c r="S24" s="37">
        <v>1.02</v>
      </c>
      <c r="T24" s="38">
        <v>1.33</v>
      </c>
    </row>
    <row r="25" spans="1:20" x14ac:dyDescent="0.2">
      <c r="A25" s="35" t="s">
        <v>97</v>
      </c>
      <c r="B25" s="36">
        <v>6.16</v>
      </c>
      <c r="C25" s="37">
        <v>6.16</v>
      </c>
      <c r="D25" s="37">
        <v>7.4</v>
      </c>
      <c r="E25" s="37">
        <v>8.9600000000000009</v>
      </c>
      <c r="F25" s="37">
        <v>6.64</v>
      </c>
      <c r="G25" s="37">
        <v>7.3</v>
      </c>
      <c r="H25" s="37">
        <v>8.69</v>
      </c>
      <c r="I25" s="37">
        <v>6.74</v>
      </c>
      <c r="J25" s="37">
        <v>8.0399999999999991</v>
      </c>
      <c r="K25" s="37">
        <v>9.4</v>
      </c>
      <c r="L25" s="37">
        <v>3.5</v>
      </c>
      <c r="M25" s="37">
        <v>5.1100000000000003</v>
      </c>
      <c r="N25" s="37">
        <v>6.22</v>
      </c>
      <c r="O25" s="37">
        <v>8</v>
      </c>
      <c r="P25" s="37">
        <v>8.31</v>
      </c>
      <c r="Q25" s="37">
        <v>9.51</v>
      </c>
      <c r="R25" s="37">
        <v>7.14</v>
      </c>
      <c r="S25" s="37">
        <v>8.4</v>
      </c>
      <c r="T25" s="38">
        <v>10.43</v>
      </c>
    </row>
    <row r="26" spans="1:20" ht="25.5" x14ac:dyDescent="0.2">
      <c r="A26" s="39" t="s">
        <v>98</v>
      </c>
      <c r="B26" s="36">
        <f>3.65+5</f>
        <v>8.65</v>
      </c>
      <c r="C26" s="401" t="s">
        <v>99</v>
      </c>
      <c r="D26" s="401"/>
      <c r="E26" s="401"/>
      <c r="F26" s="401"/>
      <c r="G26" s="401"/>
      <c r="H26" s="401"/>
      <c r="I26" s="401"/>
      <c r="J26" s="401"/>
      <c r="K26" s="401"/>
      <c r="L26" s="401"/>
      <c r="M26" s="401"/>
      <c r="N26" s="401"/>
      <c r="O26" s="401"/>
      <c r="P26" s="401"/>
      <c r="Q26" s="401"/>
      <c r="R26" s="401"/>
      <c r="S26" s="401"/>
      <c r="T26" s="402"/>
    </row>
    <row r="27" spans="1:20" ht="15" thickBot="1" x14ac:dyDescent="0.25">
      <c r="A27" s="40"/>
      <c r="B27" s="41"/>
      <c r="C27" s="42"/>
      <c r="D27" s="42"/>
      <c r="E27" s="42"/>
      <c r="F27" s="41"/>
      <c r="G27" s="41"/>
      <c r="H27" s="41"/>
      <c r="I27" s="41"/>
      <c r="J27" s="41"/>
      <c r="K27" s="41"/>
      <c r="L27" s="41"/>
      <c r="M27" s="41"/>
      <c r="N27" s="41"/>
      <c r="O27" s="41"/>
      <c r="P27" s="41"/>
      <c r="Q27" s="41"/>
      <c r="R27" s="41"/>
      <c r="S27" s="41"/>
      <c r="T27" s="43"/>
    </row>
    <row r="28" spans="1:20" ht="15" thickBot="1" x14ac:dyDescent="0.25">
      <c r="A28" s="403" t="s">
        <v>100</v>
      </c>
      <c r="B28" s="404"/>
      <c r="C28" s="404"/>
      <c r="D28" s="404"/>
      <c r="E28" s="44"/>
      <c r="F28" s="405" t="s">
        <v>101</v>
      </c>
      <c r="G28" s="406"/>
      <c r="H28" s="406"/>
      <c r="I28" s="406"/>
      <c r="J28" s="406"/>
      <c r="K28" s="406"/>
      <c r="L28" s="406"/>
      <c r="M28" s="406"/>
      <c r="N28" s="407"/>
      <c r="O28" s="45"/>
      <c r="P28" s="45"/>
      <c r="Q28" s="45"/>
      <c r="R28" s="45"/>
      <c r="S28" s="45"/>
      <c r="T28" s="46"/>
    </row>
    <row r="29" spans="1:20" ht="15" thickBot="1" x14ac:dyDescent="0.25">
      <c r="A29" s="408" t="s">
        <v>102</v>
      </c>
      <c r="B29" s="409"/>
      <c r="C29" s="409"/>
      <c r="D29" s="409"/>
      <c r="E29" s="44"/>
      <c r="F29" s="405" t="s">
        <v>103</v>
      </c>
      <c r="G29" s="406"/>
      <c r="H29" s="406"/>
      <c r="I29" s="406"/>
      <c r="J29" s="406"/>
      <c r="K29" s="406"/>
      <c r="L29" s="47" t="s">
        <v>89</v>
      </c>
      <c r="M29" s="48" t="s">
        <v>90</v>
      </c>
      <c r="N29" s="49" t="s">
        <v>91</v>
      </c>
      <c r="O29" s="45"/>
      <c r="P29" s="45"/>
      <c r="Q29" s="45"/>
      <c r="R29" s="45"/>
      <c r="S29" s="45"/>
      <c r="T29" s="46"/>
    </row>
    <row r="30" spans="1:20" x14ac:dyDescent="0.2">
      <c r="A30" s="391" t="s">
        <v>126</v>
      </c>
      <c r="B30" s="392"/>
      <c r="C30" s="392"/>
      <c r="D30" s="392"/>
      <c r="E30" s="44"/>
      <c r="F30" s="393" t="s">
        <v>81</v>
      </c>
      <c r="G30" s="394"/>
      <c r="H30" s="394"/>
      <c r="I30" s="394"/>
      <c r="J30" s="394"/>
      <c r="K30" s="395"/>
      <c r="L30" s="50">
        <v>20.34</v>
      </c>
      <c r="M30" s="50">
        <v>22.12</v>
      </c>
      <c r="N30" s="50">
        <v>25</v>
      </c>
      <c r="O30" s="45"/>
      <c r="P30" s="45"/>
      <c r="Q30" s="45"/>
      <c r="R30" s="45"/>
      <c r="S30" s="45"/>
      <c r="T30" s="46"/>
    </row>
    <row r="31" spans="1:20" ht="27.75" customHeight="1" x14ac:dyDescent="0.2">
      <c r="A31" s="391" t="s">
        <v>104</v>
      </c>
      <c r="B31" s="392"/>
      <c r="C31" s="392"/>
      <c r="D31" s="392"/>
      <c r="E31" s="45"/>
      <c r="F31" s="385" t="s">
        <v>105</v>
      </c>
      <c r="G31" s="386"/>
      <c r="H31" s="386"/>
      <c r="I31" s="386"/>
      <c r="J31" s="386"/>
      <c r="K31" s="387"/>
      <c r="L31" s="51">
        <v>19.600000000000001</v>
      </c>
      <c r="M31" s="51">
        <v>20.97</v>
      </c>
      <c r="N31" s="51">
        <v>24.23</v>
      </c>
      <c r="O31" s="45"/>
      <c r="P31" s="45"/>
      <c r="Q31" s="45"/>
      <c r="R31" s="45"/>
      <c r="S31" s="45"/>
      <c r="T31" s="46"/>
    </row>
    <row r="32" spans="1:20" ht="20.25" x14ac:dyDescent="0.2">
      <c r="A32" s="52" t="s">
        <v>106</v>
      </c>
      <c r="B32" s="53">
        <f>ROUND(((1+(B21+B22+B23)/100)*((1+B24/100)*(1+B25/100))/(1-B26/100))-1,4)</f>
        <v>0.22470000000000001</v>
      </c>
      <c r="C32" s="54"/>
      <c r="D32" s="54"/>
      <c r="E32" s="45"/>
      <c r="F32" s="385" t="s">
        <v>107</v>
      </c>
      <c r="G32" s="386"/>
      <c r="H32" s="386"/>
      <c r="I32" s="386"/>
      <c r="J32" s="386"/>
      <c r="K32" s="387"/>
      <c r="L32" s="51">
        <v>20.76</v>
      </c>
      <c r="M32" s="51">
        <v>24.18</v>
      </c>
      <c r="N32" s="51">
        <v>26.44</v>
      </c>
      <c r="O32" s="45"/>
      <c r="P32" s="45"/>
      <c r="Q32" s="55"/>
      <c r="R32" s="45"/>
      <c r="S32" s="45"/>
      <c r="T32" s="46"/>
    </row>
    <row r="33" spans="1:20" ht="18.75" x14ac:dyDescent="0.2">
      <c r="A33" s="396" t="s">
        <v>108</v>
      </c>
      <c r="B33" s="397"/>
      <c r="C33" s="397"/>
      <c r="D33" s="398"/>
      <c r="E33" s="45"/>
      <c r="F33" s="385" t="s">
        <v>109</v>
      </c>
      <c r="G33" s="386"/>
      <c r="H33" s="386"/>
      <c r="I33" s="386"/>
      <c r="J33" s="386"/>
      <c r="K33" s="387"/>
      <c r="L33" s="51">
        <v>24</v>
      </c>
      <c r="M33" s="51">
        <v>25.84</v>
      </c>
      <c r="N33" s="51">
        <v>27.86</v>
      </c>
      <c r="O33" s="45"/>
      <c r="P33" s="45"/>
      <c r="Q33" s="45"/>
      <c r="R33" s="45"/>
      <c r="S33" s="45"/>
      <c r="T33" s="46"/>
    </row>
    <row r="34" spans="1:20" x14ac:dyDescent="0.2">
      <c r="A34" s="56"/>
      <c r="B34" s="57"/>
      <c r="C34" s="57"/>
      <c r="D34" s="58"/>
      <c r="E34" s="45"/>
      <c r="F34" s="385" t="s">
        <v>110</v>
      </c>
      <c r="G34" s="386"/>
      <c r="H34" s="386"/>
      <c r="I34" s="386"/>
      <c r="J34" s="386"/>
      <c r="K34" s="387"/>
      <c r="L34" s="51">
        <v>22.8</v>
      </c>
      <c r="M34" s="51">
        <v>27.48</v>
      </c>
      <c r="N34" s="51">
        <v>30.95</v>
      </c>
      <c r="O34" s="45"/>
      <c r="P34" s="45"/>
      <c r="Q34" s="45"/>
      <c r="R34" s="45"/>
      <c r="S34" s="45"/>
      <c r="T34" s="46"/>
    </row>
    <row r="35" spans="1:20" x14ac:dyDescent="0.2">
      <c r="A35" s="59"/>
      <c r="B35" s="45"/>
      <c r="C35" s="45"/>
      <c r="D35" s="60"/>
      <c r="E35" s="45"/>
      <c r="F35" s="388" t="s">
        <v>111</v>
      </c>
      <c r="G35" s="389"/>
      <c r="H35" s="389"/>
      <c r="I35" s="389"/>
      <c r="J35" s="389"/>
      <c r="K35" s="390"/>
      <c r="L35" s="61">
        <v>11.1</v>
      </c>
      <c r="M35" s="61">
        <v>14.02</v>
      </c>
      <c r="N35" s="61">
        <v>16.8</v>
      </c>
      <c r="O35" s="45"/>
      <c r="P35" s="45"/>
      <c r="Q35" s="45"/>
      <c r="R35" s="45"/>
      <c r="S35" s="45"/>
      <c r="T35" s="46"/>
    </row>
    <row r="36" spans="1:20" x14ac:dyDescent="0.2">
      <c r="A36" s="59"/>
      <c r="B36" s="45"/>
      <c r="C36" s="45"/>
      <c r="D36" s="60"/>
      <c r="E36" s="45"/>
      <c r="F36" s="62"/>
      <c r="G36" s="62"/>
      <c r="H36" s="62"/>
      <c r="I36" s="62"/>
      <c r="J36" s="62"/>
      <c r="K36" s="62"/>
      <c r="L36" s="63"/>
      <c r="M36" s="63"/>
      <c r="N36" s="63"/>
      <c r="O36" s="45"/>
      <c r="P36" s="45"/>
      <c r="Q36" s="45"/>
      <c r="R36" s="45"/>
      <c r="S36" s="45"/>
      <c r="T36" s="46"/>
    </row>
    <row r="37" spans="1:20" x14ac:dyDescent="0.2">
      <c r="A37" s="59"/>
      <c r="B37" s="45"/>
      <c r="C37" s="45"/>
      <c r="D37" s="60"/>
      <c r="E37" s="45"/>
      <c r="F37" s="62"/>
      <c r="G37" s="62"/>
      <c r="H37" s="62"/>
      <c r="I37" s="62"/>
      <c r="J37" s="62"/>
      <c r="K37" s="62"/>
      <c r="L37" s="63"/>
      <c r="M37" s="63"/>
      <c r="N37" s="63"/>
      <c r="O37" s="45"/>
      <c r="P37" s="45"/>
      <c r="Q37" s="45"/>
      <c r="R37" s="45"/>
      <c r="S37" s="45"/>
      <c r="T37" s="46"/>
    </row>
    <row r="38" spans="1:20" x14ac:dyDescent="0.2">
      <c r="A38" s="64"/>
      <c r="B38" s="65"/>
      <c r="C38" s="65"/>
      <c r="D38" s="66"/>
      <c r="E38" s="45"/>
      <c r="F38" s="45"/>
      <c r="G38" s="45"/>
      <c r="H38" s="45"/>
      <c r="I38" s="45"/>
      <c r="J38" s="45"/>
      <c r="K38" s="45"/>
      <c r="L38" s="45"/>
      <c r="M38" s="45"/>
      <c r="N38" s="45"/>
      <c r="O38" s="45"/>
      <c r="P38" s="55"/>
      <c r="Q38" s="45"/>
      <c r="R38" s="45"/>
      <c r="S38" s="45"/>
      <c r="T38" s="46"/>
    </row>
    <row r="39" spans="1:20" x14ac:dyDescent="0.2">
      <c r="A39" s="59"/>
      <c r="B39" s="45"/>
      <c r="C39" s="45"/>
      <c r="D39" s="45"/>
      <c r="E39" s="45"/>
      <c r="F39" s="45"/>
      <c r="G39" s="45"/>
      <c r="H39" s="45"/>
      <c r="I39" s="45"/>
      <c r="J39" s="45"/>
      <c r="K39" s="45"/>
      <c r="L39" s="45"/>
      <c r="M39" s="45"/>
      <c r="N39" s="45"/>
      <c r="O39" s="45"/>
      <c r="P39" s="45"/>
      <c r="Q39" s="45"/>
      <c r="R39" s="45"/>
      <c r="S39" s="45"/>
      <c r="T39" s="46"/>
    </row>
    <row r="40" spans="1:20" ht="15" thickBot="1" x14ac:dyDescent="0.25">
      <c r="A40" s="67" t="s">
        <v>112</v>
      </c>
      <c r="B40" s="68"/>
      <c r="C40" s="68"/>
      <c r="D40" s="68"/>
      <c r="E40" s="45"/>
      <c r="F40" s="45"/>
      <c r="G40" s="45"/>
      <c r="H40" s="45"/>
      <c r="I40" s="45"/>
      <c r="J40" s="45"/>
      <c r="K40" s="45"/>
      <c r="L40" s="45"/>
      <c r="M40" s="45"/>
      <c r="N40" s="45"/>
      <c r="O40" s="45"/>
      <c r="P40" s="45"/>
      <c r="Q40" s="45"/>
      <c r="R40" s="45"/>
      <c r="S40" s="45"/>
      <c r="T40" s="46"/>
    </row>
    <row r="41" spans="1:20" x14ac:dyDescent="0.2">
      <c r="A41" s="69" t="s">
        <v>113</v>
      </c>
      <c r="B41" s="45"/>
      <c r="C41" s="45"/>
      <c r="D41" s="45"/>
      <c r="E41" s="45"/>
      <c r="F41" s="45"/>
      <c r="G41" s="45"/>
      <c r="H41" s="45"/>
      <c r="I41" s="45"/>
      <c r="J41" s="45"/>
      <c r="K41" s="45"/>
      <c r="L41" s="45"/>
      <c r="M41" s="45"/>
      <c r="N41" s="45"/>
      <c r="O41" s="45"/>
      <c r="P41" s="45"/>
      <c r="Q41" s="45"/>
      <c r="R41" s="45"/>
      <c r="S41" s="45"/>
      <c r="T41" s="46"/>
    </row>
    <row r="42" spans="1:20" x14ac:dyDescent="0.2">
      <c r="A42" s="70" t="s">
        <v>114</v>
      </c>
      <c r="B42" s="45"/>
      <c r="C42" s="45"/>
      <c r="D42" s="45"/>
      <c r="E42" s="45"/>
      <c r="F42" s="45"/>
      <c r="G42" s="45"/>
      <c r="H42" s="45"/>
      <c r="I42" s="45"/>
      <c r="J42" s="45"/>
      <c r="K42" s="45"/>
      <c r="L42" s="45"/>
      <c r="M42" s="45"/>
      <c r="N42" s="45"/>
      <c r="O42" s="45"/>
      <c r="P42" s="45"/>
      <c r="Q42" s="45"/>
      <c r="R42" s="45"/>
      <c r="S42" s="45"/>
      <c r="T42" s="46"/>
    </row>
    <row r="43" spans="1:20" x14ac:dyDescent="0.2">
      <c r="A43" s="70" t="s">
        <v>115</v>
      </c>
      <c r="B43" s="45"/>
      <c r="C43" s="45"/>
      <c r="D43" s="45"/>
      <c r="E43" s="45"/>
      <c r="F43" s="45"/>
      <c r="G43" s="45"/>
      <c r="H43" s="45"/>
      <c r="I43" s="45"/>
      <c r="J43" s="45"/>
      <c r="K43" s="45"/>
      <c r="L43" s="45"/>
      <c r="M43" s="45"/>
      <c r="N43" s="45"/>
      <c r="O43" s="45"/>
      <c r="P43" s="45"/>
      <c r="Q43" s="45"/>
      <c r="R43" s="45"/>
      <c r="S43" s="45"/>
      <c r="T43" s="46"/>
    </row>
    <row r="44" spans="1:20" ht="15" thickBot="1" x14ac:dyDescent="0.25">
      <c r="A44" s="71" t="s">
        <v>116</v>
      </c>
      <c r="B44" s="72"/>
      <c r="C44" s="72"/>
      <c r="D44" s="72"/>
      <c r="E44" s="72"/>
      <c r="F44" s="72"/>
      <c r="G44" s="72"/>
      <c r="H44" s="72"/>
      <c r="I44" s="72"/>
      <c r="J44" s="72"/>
      <c r="K44" s="72"/>
      <c r="L44" s="72"/>
      <c r="M44" s="72"/>
      <c r="N44" s="72"/>
      <c r="O44" s="72"/>
      <c r="P44" s="72"/>
      <c r="Q44" s="72"/>
      <c r="R44" s="72"/>
      <c r="S44" s="72"/>
      <c r="T44" s="73"/>
    </row>
  </sheetData>
  <mergeCells count="35">
    <mergeCell ref="A7:T8"/>
    <mergeCell ref="M1:T2"/>
    <mergeCell ref="O3:T3"/>
    <mergeCell ref="O4:T4"/>
    <mergeCell ref="O5:T5"/>
    <mergeCell ref="O6:T6"/>
    <mergeCell ref="A10:T10"/>
    <mergeCell ref="A11:I11"/>
    <mergeCell ref="A13:F13"/>
    <mergeCell ref="A16:I16"/>
    <mergeCell ref="A17:D17"/>
    <mergeCell ref="K17:L17"/>
    <mergeCell ref="M17:Q17"/>
    <mergeCell ref="A14:F14"/>
    <mergeCell ref="R19:T19"/>
    <mergeCell ref="C26:T26"/>
    <mergeCell ref="A28:D28"/>
    <mergeCell ref="F28:N28"/>
    <mergeCell ref="A29:D29"/>
    <mergeCell ref="F29:K29"/>
    <mergeCell ref="A19:B19"/>
    <mergeCell ref="C19:E19"/>
    <mergeCell ref="F19:H19"/>
    <mergeCell ref="I19:K19"/>
    <mergeCell ref="L19:N19"/>
    <mergeCell ref="O19:Q19"/>
    <mergeCell ref="F34:K34"/>
    <mergeCell ref="F35:K35"/>
    <mergeCell ref="A30:D30"/>
    <mergeCell ref="F30:K30"/>
    <mergeCell ref="A31:D31"/>
    <mergeCell ref="F31:K31"/>
    <mergeCell ref="F32:K32"/>
    <mergeCell ref="A33:D33"/>
    <mergeCell ref="F33:K33"/>
  </mergeCells>
  <pageMargins left="0.51181102362204722" right="0.51181102362204722" top="0.78740157480314965" bottom="0.78740157480314965" header="0.31496062992125984" footer="0.31496062992125984"/>
  <pageSetup paperSize="9" scale="51" orientation="landscape" r:id="rId1"/>
  <headerFooter>
    <oddFooter>Página &amp;P de &amp;N</oddFooter>
  </headerFooter>
  <drawing r:id="rId2"/>
  <legacyDrawing r:id="rId3"/>
  <oleObjects>
    <mc:AlternateContent xmlns:mc="http://schemas.openxmlformats.org/markup-compatibility/2006">
      <mc:Choice Requires="x14">
        <oleObject progId="Microsoft Equation 3.0" shapeId="3073" r:id="rId4">
          <objectPr defaultSize="0" autoPict="0" r:id="rId5">
            <anchor moveWithCells="1" sizeWithCells="1">
              <from>
                <xdr:col>0</xdr:col>
                <xdr:colOff>400050</xdr:colOff>
                <xdr:row>33</xdr:row>
                <xdr:rowOff>57150</xdr:rowOff>
              </from>
              <to>
                <xdr:col>3</xdr:col>
                <xdr:colOff>142875</xdr:colOff>
                <xdr:row>37</xdr:row>
                <xdr:rowOff>133350</xdr:rowOff>
              </to>
            </anchor>
          </objectPr>
        </oleObject>
      </mc:Choice>
      <mc:Fallback>
        <oleObject progId="Microsoft Equation 3.0" shapeId="3073"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C3C72-6D7B-431F-B5A0-C9258F8B0D27}">
  <sheetPr>
    <pageSetUpPr fitToPage="1"/>
  </sheetPr>
  <dimension ref="A1:L91"/>
  <sheetViews>
    <sheetView view="pageBreakPreview" zoomScale="115" zoomScaleSheetLayoutView="115" workbookViewId="0">
      <selection activeCell="I16" sqref="I16"/>
    </sheetView>
  </sheetViews>
  <sheetFormatPr defaultColWidth="10.6640625" defaultRowHeight="12.75" x14ac:dyDescent="0.2"/>
  <cols>
    <col min="1" max="1" width="27.6640625" style="191" customWidth="1"/>
    <col min="2" max="16384" width="10.6640625" style="191"/>
  </cols>
  <sheetData>
    <row r="1" spans="1:12" ht="15" customHeight="1" x14ac:dyDescent="0.2">
      <c r="A1" s="189"/>
      <c r="B1" s="190"/>
      <c r="C1" s="190"/>
      <c r="D1" s="190"/>
      <c r="E1" s="190"/>
      <c r="F1" s="516" t="s">
        <v>69</v>
      </c>
      <c r="G1" s="516"/>
      <c r="H1" s="516"/>
      <c r="I1" s="516"/>
      <c r="J1" s="516"/>
      <c r="K1" s="516"/>
      <c r="L1" s="517"/>
    </row>
    <row r="2" spans="1:12" ht="13.15" customHeight="1" x14ac:dyDescent="0.2">
      <c r="A2" s="192"/>
      <c r="B2" s="193"/>
      <c r="C2" s="193"/>
      <c r="D2" s="193"/>
      <c r="E2" s="193"/>
      <c r="F2" s="518"/>
      <c r="G2" s="518"/>
      <c r="H2" s="518"/>
      <c r="I2" s="518"/>
      <c r="J2" s="518"/>
      <c r="K2" s="518"/>
      <c r="L2" s="519"/>
    </row>
    <row r="3" spans="1:12" x14ac:dyDescent="0.2">
      <c r="A3" s="192"/>
      <c r="B3" s="193"/>
      <c r="C3" s="193"/>
      <c r="D3" s="193"/>
      <c r="E3" s="193"/>
      <c r="F3" s="193"/>
      <c r="G3" s="520" t="s">
        <v>3872</v>
      </c>
      <c r="H3" s="520"/>
      <c r="I3" s="520"/>
      <c r="J3" s="520"/>
      <c r="K3" s="520"/>
      <c r="L3" s="521"/>
    </row>
    <row r="4" spans="1:12" x14ac:dyDescent="0.2">
      <c r="A4" s="192"/>
      <c r="B4" s="193"/>
      <c r="C4" s="193"/>
      <c r="D4" s="193"/>
      <c r="E4" s="193"/>
      <c r="F4" s="193"/>
      <c r="G4" s="520" t="s">
        <v>76</v>
      </c>
      <c r="H4" s="520"/>
      <c r="I4" s="520"/>
      <c r="J4" s="520"/>
      <c r="K4" s="520"/>
      <c r="L4" s="521"/>
    </row>
    <row r="5" spans="1:12" x14ac:dyDescent="0.2">
      <c r="A5" s="192"/>
      <c r="B5" s="193"/>
      <c r="C5" s="193"/>
      <c r="D5" s="193"/>
      <c r="E5" s="193"/>
      <c r="F5" s="193"/>
      <c r="G5" s="520" t="s">
        <v>77</v>
      </c>
      <c r="H5" s="520"/>
      <c r="I5" s="520"/>
      <c r="J5" s="520"/>
      <c r="K5" s="520"/>
      <c r="L5" s="521"/>
    </row>
    <row r="6" spans="1:12" x14ac:dyDescent="0.2">
      <c r="A6" s="192"/>
      <c r="B6" s="193"/>
      <c r="C6" s="193"/>
      <c r="D6" s="193"/>
      <c r="E6" s="193"/>
      <c r="F6" s="193"/>
      <c r="G6" s="520" t="s">
        <v>3873</v>
      </c>
      <c r="H6" s="520"/>
      <c r="I6" s="520"/>
      <c r="J6" s="520"/>
      <c r="K6" s="520"/>
      <c r="L6" s="521"/>
    </row>
    <row r="7" spans="1:12" x14ac:dyDescent="0.2">
      <c r="A7" s="522"/>
      <c r="B7" s="523"/>
      <c r="C7" s="523"/>
      <c r="D7" s="523"/>
      <c r="E7" s="523"/>
      <c r="F7" s="523"/>
      <c r="G7" s="523"/>
      <c r="H7" s="523"/>
      <c r="I7" s="523"/>
      <c r="J7" s="523"/>
      <c r="K7" s="523"/>
      <c r="L7" s="524"/>
    </row>
    <row r="8" spans="1:12" x14ac:dyDescent="0.2">
      <c r="A8" s="509"/>
      <c r="B8" s="510"/>
      <c r="C8" s="510"/>
      <c r="D8" s="510"/>
      <c r="E8" s="510"/>
      <c r="F8" s="510"/>
      <c r="G8" s="510"/>
      <c r="H8" s="510"/>
      <c r="I8" s="510"/>
      <c r="J8" s="510"/>
      <c r="K8" s="510"/>
      <c r="L8" s="511"/>
    </row>
    <row r="9" spans="1:12" x14ac:dyDescent="0.2">
      <c r="A9" s="512" t="s">
        <v>3874</v>
      </c>
      <c r="B9" s="513"/>
      <c r="C9" s="513"/>
      <c r="D9" s="513"/>
      <c r="E9" s="513"/>
      <c r="F9" s="513"/>
      <c r="G9" s="513"/>
      <c r="H9" s="513"/>
      <c r="I9" s="513"/>
      <c r="J9" s="513"/>
      <c r="K9" s="513"/>
      <c r="L9" s="514"/>
    </row>
    <row r="10" spans="1:12" x14ac:dyDescent="0.2">
      <c r="A10" s="512"/>
      <c r="B10" s="513"/>
      <c r="C10" s="513"/>
      <c r="D10" s="513"/>
      <c r="E10" s="513"/>
      <c r="F10" s="513"/>
      <c r="G10" s="513"/>
      <c r="H10" s="513"/>
      <c r="I10" s="513"/>
      <c r="J10" s="513"/>
      <c r="K10" s="513"/>
      <c r="L10" s="514"/>
    </row>
    <row r="11" spans="1:12" ht="45" customHeight="1" x14ac:dyDescent="0.2">
      <c r="A11" s="497" t="s">
        <v>3945</v>
      </c>
      <c r="B11" s="498"/>
      <c r="C11" s="498"/>
      <c r="D11" s="498"/>
      <c r="E11" s="498"/>
      <c r="F11" s="498"/>
      <c r="G11" s="498"/>
      <c r="H11" s="498"/>
      <c r="I11" s="498"/>
      <c r="J11" s="498"/>
      <c r="K11" s="498"/>
      <c r="L11" s="515"/>
    </row>
    <row r="12" spans="1:12" x14ac:dyDescent="0.2">
      <c r="A12" s="497" t="s">
        <v>3946</v>
      </c>
      <c r="B12" s="498"/>
      <c r="C12" s="498"/>
      <c r="D12" s="498"/>
      <c r="E12" s="498"/>
      <c r="F12" s="498"/>
      <c r="G12" s="498"/>
      <c r="H12" s="498"/>
      <c r="I12" s="498"/>
      <c r="J12" s="498"/>
      <c r="K12" s="498"/>
      <c r="L12" s="515"/>
    </row>
    <row r="13" spans="1:12" x14ac:dyDescent="0.2">
      <c r="A13" s="194" t="s">
        <v>3947</v>
      </c>
      <c r="B13" s="513"/>
      <c r="C13" s="513"/>
      <c r="D13" s="513"/>
      <c r="E13" s="195"/>
      <c r="F13" s="195"/>
      <c r="G13" s="195"/>
      <c r="H13" s="195"/>
      <c r="I13" s="195"/>
      <c r="J13" s="195"/>
      <c r="K13" s="195"/>
      <c r="L13" s="196"/>
    </row>
    <row r="14" spans="1:12" ht="13.15" customHeight="1" x14ac:dyDescent="0.2">
      <c r="A14" s="432" t="s">
        <v>3948</v>
      </c>
      <c r="B14" s="433"/>
      <c r="C14" s="433"/>
      <c r="D14" s="433"/>
      <c r="E14" s="433"/>
      <c r="F14" s="433"/>
      <c r="G14" s="433"/>
      <c r="H14" s="433"/>
      <c r="I14" s="433"/>
      <c r="J14" s="433"/>
      <c r="K14" s="433"/>
      <c r="L14" s="196"/>
    </row>
    <row r="15" spans="1:12" ht="13.15" customHeight="1" x14ac:dyDescent="0.2">
      <c r="A15" s="497" t="s">
        <v>3875</v>
      </c>
      <c r="B15" s="498"/>
      <c r="C15" s="498"/>
      <c r="D15" s="498"/>
      <c r="E15" s="498"/>
      <c r="F15" s="195"/>
      <c r="G15" s="195"/>
      <c r="H15" s="195"/>
      <c r="I15" s="195"/>
      <c r="J15" s="195"/>
      <c r="K15" s="195"/>
      <c r="L15" s="196"/>
    </row>
    <row r="16" spans="1:12" x14ac:dyDescent="0.2">
      <c r="A16" s="194"/>
      <c r="B16" s="195"/>
      <c r="C16" s="195"/>
      <c r="D16" s="195"/>
      <c r="E16" s="195"/>
      <c r="F16" s="195"/>
      <c r="G16" s="195"/>
      <c r="H16" s="195"/>
      <c r="I16" s="195"/>
      <c r="J16" s="195"/>
      <c r="K16" s="195"/>
      <c r="L16" s="196"/>
    </row>
    <row r="17" spans="1:12" x14ac:dyDescent="0.2">
      <c r="A17" s="432" t="s">
        <v>125</v>
      </c>
      <c r="B17" s="499"/>
      <c r="C17" s="499"/>
      <c r="D17" s="499"/>
      <c r="E17" s="499"/>
      <c r="F17" s="499"/>
      <c r="G17" s="499"/>
      <c r="H17" s="499"/>
      <c r="I17" s="499"/>
      <c r="J17" s="499"/>
      <c r="K17" s="499"/>
      <c r="L17" s="500"/>
    </row>
    <row r="18" spans="1:12" ht="13.9" customHeight="1" x14ac:dyDescent="0.2">
      <c r="A18" s="432" t="s">
        <v>124</v>
      </c>
      <c r="B18" s="499"/>
      <c r="C18" s="499"/>
      <c r="D18" s="499"/>
      <c r="E18" s="499"/>
      <c r="F18" s="499"/>
      <c r="G18" s="499"/>
      <c r="H18" s="499"/>
      <c r="I18" s="499"/>
      <c r="J18" s="499"/>
      <c r="K18" s="499"/>
      <c r="L18" s="500"/>
    </row>
    <row r="19" spans="1:12" ht="13.5" thickBot="1" x14ac:dyDescent="0.25">
      <c r="A19" s="197"/>
      <c r="B19" s="501"/>
      <c r="C19" s="501"/>
      <c r="D19" s="501"/>
      <c r="E19" s="501"/>
      <c r="F19" s="501"/>
      <c r="G19" s="501"/>
      <c r="H19" s="501"/>
      <c r="I19" s="501"/>
      <c r="J19" s="501"/>
      <c r="K19" s="501"/>
      <c r="L19" s="502"/>
    </row>
    <row r="20" spans="1:12" ht="13.5" thickTop="1" x14ac:dyDescent="0.2">
      <c r="A20" s="503"/>
      <c r="B20" s="504"/>
      <c r="C20" s="504"/>
      <c r="D20" s="504"/>
      <c r="E20" s="504"/>
      <c r="F20" s="504"/>
      <c r="G20" s="504"/>
      <c r="H20" s="504"/>
      <c r="I20" s="504"/>
      <c r="J20" s="504"/>
      <c r="K20" s="504"/>
      <c r="L20" s="505"/>
    </row>
    <row r="21" spans="1:12" ht="14.25" x14ac:dyDescent="0.2">
      <c r="A21" s="506" t="s">
        <v>3876</v>
      </c>
      <c r="B21" s="507"/>
      <c r="C21" s="507" t="s">
        <v>3877</v>
      </c>
      <c r="D21" s="507"/>
      <c r="E21" s="507"/>
      <c r="F21" s="507"/>
      <c r="G21" s="507"/>
      <c r="H21" s="507"/>
      <c r="I21" s="507" t="s">
        <v>3878</v>
      </c>
      <c r="J21" s="507"/>
      <c r="K21" s="507" t="s">
        <v>3879</v>
      </c>
      <c r="L21" s="508"/>
    </row>
    <row r="22" spans="1:12" ht="13.9" customHeight="1" thickBot="1" x14ac:dyDescent="0.25">
      <c r="A22" s="442"/>
      <c r="B22" s="443"/>
      <c r="C22" s="443"/>
      <c r="D22" s="443"/>
      <c r="E22" s="443"/>
      <c r="F22" s="443"/>
      <c r="G22" s="443"/>
      <c r="H22" s="443"/>
      <c r="I22" s="443"/>
      <c r="J22" s="443"/>
      <c r="K22" s="443"/>
      <c r="L22" s="449"/>
    </row>
    <row r="23" spans="1:12" ht="15.75" thickTop="1" thickBot="1" x14ac:dyDescent="0.25">
      <c r="A23" s="450" t="s">
        <v>3880</v>
      </c>
      <c r="B23" s="451"/>
      <c r="C23" s="493" t="s">
        <v>3881</v>
      </c>
      <c r="D23" s="494"/>
      <c r="E23" s="494"/>
      <c r="F23" s="494"/>
      <c r="G23" s="494"/>
      <c r="H23" s="495"/>
      <c r="I23" s="455"/>
      <c r="J23" s="455"/>
      <c r="K23" s="455"/>
      <c r="L23" s="456"/>
    </row>
    <row r="24" spans="1:12" ht="15" thickTop="1" x14ac:dyDescent="0.2">
      <c r="A24" s="457" t="s">
        <v>3882</v>
      </c>
      <c r="B24" s="458"/>
      <c r="C24" s="473" t="s">
        <v>3883</v>
      </c>
      <c r="D24" s="474"/>
      <c r="E24" s="474"/>
      <c r="F24" s="474"/>
      <c r="G24" s="474"/>
      <c r="H24" s="475"/>
      <c r="I24" s="479">
        <v>20</v>
      </c>
      <c r="J24" s="463"/>
      <c r="K24" s="463">
        <v>20</v>
      </c>
      <c r="L24" s="490"/>
    </row>
    <row r="25" spans="1:12" ht="14.25" x14ac:dyDescent="0.2">
      <c r="A25" s="457" t="s">
        <v>3884</v>
      </c>
      <c r="B25" s="458"/>
      <c r="C25" s="473" t="s">
        <v>3885</v>
      </c>
      <c r="D25" s="474"/>
      <c r="E25" s="474"/>
      <c r="F25" s="474"/>
      <c r="G25" s="474"/>
      <c r="H25" s="475"/>
      <c r="I25" s="476">
        <v>1.5</v>
      </c>
      <c r="J25" s="477"/>
      <c r="K25" s="477">
        <v>1.5</v>
      </c>
      <c r="L25" s="489"/>
    </row>
    <row r="26" spans="1:12" ht="14.25" x14ac:dyDescent="0.2">
      <c r="A26" s="457" t="s">
        <v>3886</v>
      </c>
      <c r="B26" s="458"/>
      <c r="C26" s="473" t="s">
        <v>3887</v>
      </c>
      <c r="D26" s="474"/>
      <c r="E26" s="474"/>
      <c r="F26" s="474"/>
      <c r="G26" s="474"/>
      <c r="H26" s="475"/>
      <c r="I26" s="476">
        <v>1</v>
      </c>
      <c r="J26" s="477"/>
      <c r="K26" s="477">
        <v>1</v>
      </c>
      <c r="L26" s="489"/>
    </row>
    <row r="27" spans="1:12" ht="14.25" x14ac:dyDescent="0.2">
      <c r="A27" s="457" t="s">
        <v>3888</v>
      </c>
      <c r="B27" s="458"/>
      <c r="C27" s="473" t="s">
        <v>3889</v>
      </c>
      <c r="D27" s="474"/>
      <c r="E27" s="474"/>
      <c r="F27" s="474"/>
      <c r="G27" s="474"/>
      <c r="H27" s="475"/>
      <c r="I27" s="476">
        <v>0.2</v>
      </c>
      <c r="J27" s="477"/>
      <c r="K27" s="477">
        <v>0.2</v>
      </c>
      <c r="L27" s="489"/>
    </row>
    <row r="28" spans="1:12" ht="14.25" x14ac:dyDescent="0.2">
      <c r="A28" s="457" t="s">
        <v>3890</v>
      </c>
      <c r="B28" s="458"/>
      <c r="C28" s="473" t="s">
        <v>3891</v>
      </c>
      <c r="D28" s="474"/>
      <c r="E28" s="474"/>
      <c r="F28" s="474"/>
      <c r="G28" s="474"/>
      <c r="H28" s="475"/>
      <c r="I28" s="476">
        <v>0.6</v>
      </c>
      <c r="J28" s="477"/>
      <c r="K28" s="477">
        <v>0.6</v>
      </c>
      <c r="L28" s="489"/>
    </row>
    <row r="29" spans="1:12" ht="14.25" x14ac:dyDescent="0.2">
      <c r="A29" s="457" t="s">
        <v>3892</v>
      </c>
      <c r="B29" s="458"/>
      <c r="C29" s="473" t="s">
        <v>3893</v>
      </c>
      <c r="D29" s="474"/>
      <c r="E29" s="474"/>
      <c r="F29" s="474"/>
      <c r="G29" s="474"/>
      <c r="H29" s="475"/>
      <c r="I29" s="476">
        <v>2.5</v>
      </c>
      <c r="J29" s="477"/>
      <c r="K29" s="477">
        <v>2.5</v>
      </c>
      <c r="L29" s="489"/>
    </row>
    <row r="30" spans="1:12" ht="14.25" x14ac:dyDescent="0.2">
      <c r="A30" s="457" t="s">
        <v>3894</v>
      </c>
      <c r="B30" s="458"/>
      <c r="C30" s="473" t="s">
        <v>3895</v>
      </c>
      <c r="D30" s="474"/>
      <c r="E30" s="474"/>
      <c r="F30" s="474"/>
      <c r="G30" s="474"/>
      <c r="H30" s="475"/>
      <c r="I30" s="476">
        <v>3</v>
      </c>
      <c r="J30" s="477"/>
      <c r="K30" s="477">
        <v>3</v>
      </c>
      <c r="L30" s="489"/>
    </row>
    <row r="31" spans="1:12" ht="14.25" x14ac:dyDescent="0.2">
      <c r="A31" s="457" t="s">
        <v>3896</v>
      </c>
      <c r="B31" s="458"/>
      <c r="C31" s="473" t="s">
        <v>3897</v>
      </c>
      <c r="D31" s="474"/>
      <c r="E31" s="474"/>
      <c r="F31" s="474"/>
      <c r="G31" s="474"/>
      <c r="H31" s="475"/>
      <c r="I31" s="476">
        <v>8</v>
      </c>
      <c r="J31" s="477"/>
      <c r="K31" s="477">
        <v>8</v>
      </c>
      <c r="L31" s="489"/>
    </row>
    <row r="32" spans="1:12" ht="15" thickBot="1" x14ac:dyDescent="0.25">
      <c r="A32" s="465" t="s">
        <v>3898</v>
      </c>
      <c r="B32" s="466"/>
      <c r="C32" s="467" t="s">
        <v>3899</v>
      </c>
      <c r="D32" s="468"/>
      <c r="E32" s="468"/>
      <c r="F32" s="468"/>
      <c r="G32" s="468"/>
      <c r="H32" s="469"/>
      <c r="I32" s="470">
        <v>0</v>
      </c>
      <c r="J32" s="471"/>
      <c r="K32" s="471">
        <v>0</v>
      </c>
      <c r="L32" s="496"/>
    </row>
    <row r="33" spans="1:12" ht="15.75" thickTop="1" thickBot="1" x14ac:dyDescent="0.25">
      <c r="A33" s="442"/>
      <c r="B33" s="443"/>
      <c r="C33" s="480" t="s">
        <v>127</v>
      </c>
      <c r="D33" s="481"/>
      <c r="E33" s="481"/>
      <c r="F33" s="481"/>
      <c r="G33" s="481"/>
      <c r="H33" s="481"/>
      <c r="I33" s="447">
        <f>SUM(I32,I31,I30,I29,I28,I27,I26,I25,I24)</f>
        <v>36.799999999999997</v>
      </c>
      <c r="J33" s="491"/>
      <c r="K33" s="447">
        <f>SUM(K32,K31,K30,K29,K28,K27,K26,K25,K24)</f>
        <v>36.799999999999997</v>
      </c>
      <c r="L33" s="492"/>
    </row>
    <row r="34" spans="1:12" ht="13.9" customHeight="1" thickTop="1" thickBot="1" x14ac:dyDescent="0.25">
      <c r="A34" s="442"/>
      <c r="B34" s="443"/>
      <c r="C34" s="443"/>
      <c r="D34" s="443"/>
      <c r="E34" s="443"/>
      <c r="F34" s="443"/>
      <c r="G34" s="443"/>
      <c r="H34" s="443"/>
      <c r="I34" s="443"/>
      <c r="J34" s="443"/>
      <c r="K34" s="443"/>
      <c r="L34" s="449"/>
    </row>
    <row r="35" spans="1:12" ht="15.75" thickTop="1" thickBot="1" x14ac:dyDescent="0.25">
      <c r="A35" s="450" t="s">
        <v>3900</v>
      </c>
      <c r="B35" s="451"/>
      <c r="C35" s="493" t="s">
        <v>3901</v>
      </c>
      <c r="D35" s="494"/>
      <c r="E35" s="494"/>
      <c r="F35" s="494"/>
      <c r="G35" s="494"/>
      <c r="H35" s="495"/>
      <c r="I35" s="455"/>
      <c r="J35" s="455"/>
      <c r="K35" s="455"/>
      <c r="L35" s="456"/>
    </row>
    <row r="36" spans="1:12" ht="15" thickTop="1" x14ac:dyDescent="0.2">
      <c r="A36" s="457" t="s">
        <v>3902</v>
      </c>
      <c r="B36" s="458"/>
      <c r="C36" s="473" t="s">
        <v>3903</v>
      </c>
      <c r="D36" s="474"/>
      <c r="E36" s="474"/>
      <c r="F36" s="474"/>
      <c r="G36" s="474"/>
      <c r="H36" s="475"/>
      <c r="I36" s="479">
        <v>18.02</v>
      </c>
      <c r="J36" s="463"/>
      <c r="K36" s="463" t="s">
        <v>3904</v>
      </c>
      <c r="L36" s="490"/>
    </row>
    <row r="37" spans="1:12" ht="14.25" x14ac:dyDescent="0.2">
      <c r="A37" s="457" t="s">
        <v>3905</v>
      </c>
      <c r="B37" s="458"/>
      <c r="C37" s="473" t="s">
        <v>3906</v>
      </c>
      <c r="D37" s="474"/>
      <c r="E37" s="474"/>
      <c r="F37" s="474"/>
      <c r="G37" s="474"/>
      <c r="H37" s="475"/>
      <c r="I37" s="476">
        <v>4.3099999999999996</v>
      </c>
      <c r="J37" s="477"/>
      <c r="K37" s="477" t="s">
        <v>3904</v>
      </c>
      <c r="L37" s="489"/>
    </row>
    <row r="38" spans="1:12" ht="14.25" x14ac:dyDescent="0.2">
      <c r="A38" s="457" t="s">
        <v>3907</v>
      </c>
      <c r="B38" s="458"/>
      <c r="C38" s="473" t="s">
        <v>3908</v>
      </c>
      <c r="D38" s="474"/>
      <c r="E38" s="474"/>
      <c r="F38" s="474"/>
      <c r="G38" s="474"/>
      <c r="H38" s="475"/>
      <c r="I38" s="476">
        <v>0.86</v>
      </c>
      <c r="J38" s="477"/>
      <c r="K38" s="477">
        <v>0.65</v>
      </c>
      <c r="L38" s="478"/>
    </row>
    <row r="39" spans="1:12" ht="14.25" x14ac:dyDescent="0.2">
      <c r="A39" s="457" t="s">
        <v>3909</v>
      </c>
      <c r="B39" s="458"/>
      <c r="C39" s="473" t="s">
        <v>3910</v>
      </c>
      <c r="D39" s="474"/>
      <c r="E39" s="474"/>
      <c r="F39" s="474"/>
      <c r="G39" s="474"/>
      <c r="H39" s="475"/>
      <c r="I39" s="476">
        <v>10.96</v>
      </c>
      <c r="J39" s="477"/>
      <c r="K39" s="477">
        <v>8.33</v>
      </c>
      <c r="L39" s="478"/>
    </row>
    <row r="40" spans="1:12" ht="14.25" x14ac:dyDescent="0.2">
      <c r="A40" s="457" t="s">
        <v>3911</v>
      </c>
      <c r="B40" s="458"/>
      <c r="C40" s="473" t="s">
        <v>3912</v>
      </c>
      <c r="D40" s="474"/>
      <c r="E40" s="474"/>
      <c r="F40" s="474"/>
      <c r="G40" s="474"/>
      <c r="H40" s="475"/>
      <c r="I40" s="476">
        <v>7.0000000000000007E-2</v>
      </c>
      <c r="J40" s="477"/>
      <c r="K40" s="477">
        <v>0.05</v>
      </c>
      <c r="L40" s="478"/>
    </row>
    <row r="41" spans="1:12" ht="14.25" x14ac:dyDescent="0.2">
      <c r="A41" s="457" t="s">
        <v>3913</v>
      </c>
      <c r="B41" s="458"/>
      <c r="C41" s="473" t="s">
        <v>3914</v>
      </c>
      <c r="D41" s="474"/>
      <c r="E41" s="474"/>
      <c r="F41" s="474"/>
      <c r="G41" s="474"/>
      <c r="H41" s="475"/>
      <c r="I41" s="476">
        <v>0.73</v>
      </c>
      <c r="J41" s="477"/>
      <c r="K41" s="477">
        <v>0.56000000000000005</v>
      </c>
      <c r="L41" s="478"/>
    </row>
    <row r="42" spans="1:12" ht="14.25" x14ac:dyDescent="0.2">
      <c r="A42" s="457" t="s">
        <v>3915</v>
      </c>
      <c r="B42" s="458"/>
      <c r="C42" s="473" t="s">
        <v>3916</v>
      </c>
      <c r="D42" s="474"/>
      <c r="E42" s="474"/>
      <c r="F42" s="474"/>
      <c r="G42" s="474"/>
      <c r="H42" s="475"/>
      <c r="I42" s="476">
        <v>2.04</v>
      </c>
      <c r="J42" s="477"/>
      <c r="K42" s="477" t="s">
        <v>3904</v>
      </c>
      <c r="L42" s="489"/>
    </row>
    <row r="43" spans="1:12" ht="14.25" x14ac:dyDescent="0.2">
      <c r="A43" s="457" t="s">
        <v>3917</v>
      </c>
      <c r="B43" s="458"/>
      <c r="C43" s="473" t="s">
        <v>3918</v>
      </c>
      <c r="D43" s="474"/>
      <c r="E43" s="474"/>
      <c r="F43" s="474"/>
      <c r="G43" s="474"/>
      <c r="H43" s="475"/>
      <c r="I43" s="476">
        <v>0.1</v>
      </c>
      <c r="J43" s="477"/>
      <c r="K43" s="477">
        <v>7.0000000000000007E-2</v>
      </c>
      <c r="L43" s="478"/>
    </row>
    <row r="44" spans="1:12" ht="14.25" x14ac:dyDescent="0.2">
      <c r="A44" s="457" t="s">
        <v>3919</v>
      </c>
      <c r="B44" s="458"/>
      <c r="C44" s="473" t="s">
        <v>3920</v>
      </c>
      <c r="D44" s="474"/>
      <c r="E44" s="474"/>
      <c r="F44" s="474"/>
      <c r="G44" s="474"/>
      <c r="H44" s="475"/>
      <c r="I44" s="476">
        <v>9.76</v>
      </c>
      <c r="J44" s="477"/>
      <c r="K44" s="477">
        <v>7.42</v>
      </c>
      <c r="L44" s="478"/>
    </row>
    <row r="45" spans="1:12" ht="15" thickBot="1" x14ac:dyDescent="0.25">
      <c r="A45" s="465" t="s">
        <v>3921</v>
      </c>
      <c r="B45" s="466"/>
      <c r="C45" s="467" t="s">
        <v>3922</v>
      </c>
      <c r="D45" s="468"/>
      <c r="E45" s="468"/>
      <c r="F45" s="468"/>
      <c r="G45" s="468"/>
      <c r="H45" s="469"/>
      <c r="I45" s="485">
        <v>0.03</v>
      </c>
      <c r="J45" s="486"/>
      <c r="K45" s="487">
        <v>0.03</v>
      </c>
      <c r="L45" s="488"/>
    </row>
    <row r="46" spans="1:12" ht="15.75" thickTop="1" thickBot="1" x14ac:dyDescent="0.25">
      <c r="A46" s="442"/>
      <c r="B46" s="443"/>
      <c r="C46" s="480" t="s">
        <v>127</v>
      </c>
      <c r="D46" s="481"/>
      <c r="E46" s="481"/>
      <c r="F46" s="481"/>
      <c r="G46" s="481"/>
      <c r="H46" s="481"/>
      <c r="I46" s="482">
        <f>SUM(I45,I44,I43,I42,I41,I40,I39,I38,I37,I36)</f>
        <v>46.879999999999995</v>
      </c>
      <c r="J46" s="483"/>
      <c r="K46" s="482">
        <f>SUM(K45,K44,K43,K42,K41,K40,K39,K38,K37,K36)</f>
        <v>17.11</v>
      </c>
      <c r="L46" s="484"/>
    </row>
    <row r="47" spans="1:12" ht="13.9" customHeight="1" thickTop="1" thickBot="1" x14ac:dyDescent="0.25">
      <c r="A47" s="442"/>
      <c r="B47" s="443"/>
      <c r="C47" s="443"/>
      <c r="D47" s="443"/>
      <c r="E47" s="443"/>
      <c r="F47" s="443"/>
      <c r="G47" s="443"/>
      <c r="H47" s="443"/>
      <c r="I47" s="443"/>
      <c r="J47" s="443"/>
      <c r="K47" s="443"/>
      <c r="L47" s="449"/>
    </row>
    <row r="48" spans="1:12" ht="15.75" thickTop="1" thickBot="1" x14ac:dyDescent="0.25">
      <c r="A48" s="450" t="s">
        <v>3923</v>
      </c>
      <c r="B48" s="451"/>
      <c r="C48" s="452" t="s">
        <v>3924</v>
      </c>
      <c r="D48" s="453"/>
      <c r="E48" s="453"/>
      <c r="F48" s="453"/>
      <c r="G48" s="453"/>
      <c r="H48" s="454"/>
      <c r="I48" s="455"/>
      <c r="J48" s="455"/>
      <c r="K48" s="455"/>
      <c r="L48" s="456"/>
    </row>
    <row r="49" spans="1:12" ht="15" thickTop="1" x14ac:dyDescent="0.2">
      <c r="A49" s="457" t="s">
        <v>3925</v>
      </c>
      <c r="B49" s="458"/>
      <c r="C49" s="473" t="s">
        <v>3926</v>
      </c>
      <c r="D49" s="474"/>
      <c r="E49" s="474"/>
      <c r="F49" s="474"/>
      <c r="G49" s="474"/>
      <c r="H49" s="475"/>
      <c r="I49" s="479">
        <v>4.53</v>
      </c>
      <c r="J49" s="463"/>
      <c r="K49" s="463">
        <v>3.45</v>
      </c>
      <c r="L49" s="464"/>
    </row>
    <row r="50" spans="1:12" ht="14.25" x14ac:dyDescent="0.2">
      <c r="A50" s="457" t="s">
        <v>3927</v>
      </c>
      <c r="B50" s="458"/>
      <c r="C50" s="473" t="s">
        <v>3928</v>
      </c>
      <c r="D50" s="474"/>
      <c r="E50" s="474"/>
      <c r="F50" s="474"/>
      <c r="G50" s="474"/>
      <c r="H50" s="475"/>
      <c r="I50" s="476">
        <v>0.11</v>
      </c>
      <c r="J50" s="477"/>
      <c r="K50" s="477">
        <v>0.08</v>
      </c>
      <c r="L50" s="478"/>
    </row>
    <row r="51" spans="1:12" ht="14.25" x14ac:dyDescent="0.2">
      <c r="A51" s="457" t="s">
        <v>3929</v>
      </c>
      <c r="B51" s="458"/>
      <c r="C51" s="473" t="s">
        <v>3930</v>
      </c>
      <c r="D51" s="474"/>
      <c r="E51" s="474"/>
      <c r="F51" s="474"/>
      <c r="G51" s="474"/>
      <c r="H51" s="475"/>
      <c r="I51" s="476">
        <v>4.29</v>
      </c>
      <c r="J51" s="477"/>
      <c r="K51" s="477">
        <v>3.26</v>
      </c>
      <c r="L51" s="478"/>
    </row>
    <row r="52" spans="1:12" ht="14.25" x14ac:dyDescent="0.2">
      <c r="A52" s="457" t="s">
        <v>3931</v>
      </c>
      <c r="B52" s="458"/>
      <c r="C52" s="473" t="s">
        <v>3932</v>
      </c>
      <c r="D52" s="474"/>
      <c r="E52" s="474"/>
      <c r="F52" s="474"/>
      <c r="G52" s="474"/>
      <c r="H52" s="475"/>
      <c r="I52" s="476">
        <v>2.96</v>
      </c>
      <c r="J52" s="477"/>
      <c r="K52" s="477">
        <v>2.25</v>
      </c>
      <c r="L52" s="478"/>
    </row>
    <row r="53" spans="1:12" ht="15" thickBot="1" x14ac:dyDescent="0.25">
      <c r="A53" s="465" t="s">
        <v>3933</v>
      </c>
      <c r="B53" s="466"/>
      <c r="C53" s="467" t="s">
        <v>3934</v>
      </c>
      <c r="D53" s="468"/>
      <c r="E53" s="468"/>
      <c r="F53" s="468"/>
      <c r="G53" s="468"/>
      <c r="H53" s="469"/>
      <c r="I53" s="470">
        <v>0.38</v>
      </c>
      <c r="J53" s="471"/>
      <c r="K53" s="471">
        <v>0.28999999999999998</v>
      </c>
      <c r="L53" s="472"/>
    </row>
    <row r="54" spans="1:12" ht="15.75" thickTop="1" thickBot="1" x14ac:dyDescent="0.25">
      <c r="A54" s="442"/>
      <c r="B54" s="443"/>
      <c r="C54" s="444" t="s">
        <v>127</v>
      </c>
      <c r="D54" s="445"/>
      <c r="E54" s="445"/>
      <c r="F54" s="445"/>
      <c r="G54" s="445"/>
      <c r="H54" s="446"/>
      <c r="I54" s="447">
        <f>SUM(I53,I52,I51,I50,I49)</f>
        <v>12.27</v>
      </c>
      <c r="J54" s="447"/>
      <c r="K54" s="447">
        <f>SUM(K53,K52,K50,K51,K49)</f>
        <v>9.33</v>
      </c>
      <c r="L54" s="448"/>
    </row>
    <row r="55" spans="1:12" ht="13.9" customHeight="1" thickTop="1" thickBot="1" x14ac:dyDescent="0.25">
      <c r="A55" s="442"/>
      <c r="B55" s="443"/>
      <c r="C55" s="443"/>
      <c r="D55" s="443"/>
      <c r="E55" s="443"/>
      <c r="F55" s="443"/>
      <c r="G55" s="443"/>
      <c r="H55" s="443"/>
      <c r="I55" s="443"/>
      <c r="J55" s="443"/>
      <c r="K55" s="443"/>
      <c r="L55" s="449"/>
    </row>
    <row r="56" spans="1:12" ht="15.75" thickTop="1" thickBot="1" x14ac:dyDescent="0.25">
      <c r="A56" s="450" t="s">
        <v>3935</v>
      </c>
      <c r="B56" s="451"/>
      <c r="C56" s="452" t="s">
        <v>3936</v>
      </c>
      <c r="D56" s="453"/>
      <c r="E56" s="453"/>
      <c r="F56" s="453"/>
      <c r="G56" s="453"/>
      <c r="H56" s="454"/>
      <c r="I56" s="455"/>
      <c r="J56" s="455"/>
      <c r="K56" s="455"/>
      <c r="L56" s="456"/>
    </row>
    <row r="57" spans="1:12" ht="15" thickTop="1" x14ac:dyDescent="0.2">
      <c r="A57" s="457" t="s">
        <v>3937</v>
      </c>
      <c r="B57" s="458"/>
      <c r="C57" s="459" t="s">
        <v>3938</v>
      </c>
      <c r="D57" s="460"/>
      <c r="E57" s="460"/>
      <c r="F57" s="460"/>
      <c r="G57" s="460"/>
      <c r="H57" s="461"/>
      <c r="I57" s="462">
        <v>17.25</v>
      </c>
      <c r="J57" s="463"/>
      <c r="K57" s="463">
        <v>6.3</v>
      </c>
      <c r="L57" s="464"/>
    </row>
    <row r="58" spans="1:12" ht="29.45" customHeight="1" thickBot="1" x14ac:dyDescent="0.25">
      <c r="A58" s="434" t="s">
        <v>3939</v>
      </c>
      <c r="B58" s="435"/>
      <c r="C58" s="436" t="s">
        <v>3940</v>
      </c>
      <c r="D58" s="437"/>
      <c r="E58" s="437"/>
      <c r="F58" s="437"/>
      <c r="G58" s="437"/>
      <c r="H58" s="438"/>
      <c r="I58" s="439">
        <v>0.4</v>
      </c>
      <c r="J58" s="440"/>
      <c r="K58" s="440">
        <v>0.31</v>
      </c>
      <c r="L58" s="441"/>
    </row>
    <row r="59" spans="1:12" ht="15.75" thickTop="1" thickBot="1" x14ac:dyDescent="0.25">
      <c r="A59" s="442"/>
      <c r="B59" s="443"/>
      <c r="C59" s="444" t="s">
        <v>127</v>
      </c>
      <c r="D59" s="445"/>
      <c r="E59" s="445"/>
      <c r="F59" s="445"/>
      <c r="G59" s="445"/>
      <c r="H59" s="446"/>
      <c r="I59" s="447">
        <f>SUM(I58,I57)</f>
        <v>17.649999999999999</v>
      </c>
      <c r="J59" s="447"/>
      <c r="K59" s="447">
        <f>SUM(K57,K58)</f>
        <v>6.6099999999999994</v>
      </c>
      <c r="L59" s="448"/>
    </row>
    <row r="60" spans="1:12" ht="15" thickTop="1" x14ac:dyDescent="0.2">
      <c r="A60" s="40"/>
      <c r="B60" s="198"/>
      <c r="C60" s="198"/>
      <c r="D60" s="198"/>
      <c r="E60" s="198"/>
      <c r="F60" s="198"/>
      <c r="G60" s="198"/>
      <c r="H60" s="198"/>
      <c r="I60" s="198"/>
      <c r="J60" s="198"/>
      <c r="K60" s="198"/>
      <c r="L60" s="199"/>
    </row>
    <row r="61" spans="1:12" ht="14.25" x14ac:dyDescent="0.2">
      <c r="A61" s="200" t="s">
        <v>3941</v>
      </c>
      <c r="B61" s="201">
        <f>SUM(I59,I54,I46,I33)</f>
        <v>113.6</v>
      </c>
      <c r="C61" s="198" t="s">
        <v>3942</v>
      </c>
      <c r="D61" s="198"/>
      <c r="E61" s="198"/>
      <c r="F61" s="198"/>
      <c r="G61" s="198"/>
      <c r="H61" s="198"/>
      <c r="I61" s="198"/>
      <c r="J61" s="202"/>
      <c r="K61" s="198"/>
      <c r="L61" s="199"/>
    </row>
    <row r="62" spans="1:12" ht="14.25" x14ac:dyDescent="0.2">
      <c r="A62" s="200" t="s">
        <v>3943</v>
      </c>
      <c r="B62" s="201">
        <f>SUM(K59,K54,K46,K33)</f>
        <v>69.849999999999994</v>
      </c>
      <c r="C62" s="198" t="s">
        <v>3942</v>
      </c>
      <c r="D62" s="198"/>
      <c r="E62" s="198"/>
      <c r="F62" s="198"/>
      <c r="G62" s="198"/>
      <c r="H62" s="198"/>
      <c r="I62" s="198"/>
      <c r="J62" s="202"/>
      <c r="K62" s="202"/>
      <c r="L62" s="199"/>
    </row>
    <row r="63" spans="1:12" ht="14.25" x14ac:dyDescent="0.2">
      <c r="A63" s="40"/>
      <c r="B63" s="198"/>
      <c r="C63" s="198"/>
      <c r="D63" s="198"/>
      <c r="E63" s="198"/>
      <c r="F63" s="198"/>
      <c r="G63" s="198"/>
      <c r="H63" s="198"/>
      <c r="I63" s="202"/>
      <c r="J63" s="198"/>
      <c r="K63" s="202"/>
      <c r="L63" s="199"/>
    </row>
    <row r="64" spans="1:12" ht="14.25" x14ac:dyDescent="0.2">
      <c r="A64" s="40"/>
      <c r="B64" s="431" t="s">
        <v>3944</v>
      </c>
      <c r="C64" s="431"/>
      <c r="D64" s="431"/>
      <c r="E64" s="198"/>
      <c r="F64" s="198"/>
      <c r="G64" s="198"/>
      <c r="H64" s="198"/>
      <c r="I64" s="198"/>
      <c r="J64" s="198"/>
      <c r="K64" s="198"/>
      <c r="L64" s="199"/>
    </row>
    <row r="65" spans="1:12" ht="14.25" x14ac:dyDescent="0.2">
      <c r="A65" s="40"/>
      <c r="B65" s="198"/>
      <c r="C65" s="198"/>
      <c r="D65" s="198"/>
      <c r="E65" s="198"/>
      <c r="F65" s="198"/>
      <c r="G65" s="198"/>
      <c r="H65" s="198"/>
      <c r="I65" s="198"/>
      <c r="J65" s="198"/>
      <c r="K65" s="198"/>
      <c r="L65" s="199"/>
    </row>
    <row r="66" spans="1:12" ht="13.5" thickBot="1" x14ac:dyDescent="0.25">
      <c r="A66" s="203"/>
      <c r="B66" s="204"/>
      <c r="C66" s="204"/>
      <c r="D66" s="204"/>
      <c r="E66" s="204"/>
      <c r="F66" s="204"/>
      <c r="G66" s="204"/>
      <c r="H66" s="204"/>
      <c r="I66" s="204"/>
      <c r="J66" s="204"/>
      <c r="K66" s="204"/>
      <c r="L66" s="205"/>
    </row>
    <row r="67" spans="1:12" x14ac:dyDescent="0.2">
      <c r="A67" s="206"/>
    </row>
    <row r="68" spans="1:12" x14ac:dyDescent="0.2">
      <c r="A68" s="206"/>
    </row>
    <row r="69" spans="1:12" x14ac:dyDescent="0.2">
      <c r="A69" s="206"/>
    </row>
    <row r="70" spans="1:12" x14ac:dyDescent="0.2">
      <c r="A70" s="206"/>
    </row>
    <row r="71" spans="1:12" x14ac:dyDescent="0.2">
      <c r="A71" s="206"/>
    </row>
    <row r="72" spans="1:12" x14ac:dyDescent="0.2">
      <c r="A72" s="206"/>
    </row>
    <row r="73" spans="1:12" x14ac:dyDescent="0.2">
      <c r="A73" s="206"/>
    </row>
    <row r="74" spans="1:12" x14ac:dyDescent="0.2">
      <c r="A74" s="206"/>
    </row>
    <row r="75" spans="1:12" x14ac:dyDescent="0.2">
      <c r="A75" s="206"/>
    </row>
    <row r="76" spans="1:12" x14ac:dyDescent="0.2">
      <c r="A76" s="206"/>
    </row>
    <row r="77" spans="1:12" x14ac:dyDescent="0.2">
      <c r="A77" s="206"/>
    </row>
    <row r="78" spans="1:12" x14ac:dyDescent="0.2">
      <c r="A78" s="206"/>
    </row>
    <row r="79" spans="1:12" x14ac:dyDescent="0.2">
      <c r="A79" s="206"/>
    </row>
    <row r="80" spans="1:12" x14ac:dyDescent="0.2">
      <c r="A80" s="206"/>
    </row>
    <row r="81" spans="1:12" x14ac:dyDescent="0.2">
      <c r="A81" s="206"/>
    </row>
    <row r="82" spans="1:12" x14ac:dyDescent="0.2">
      <c r="A82" s="206"/>
    </row>
    <row r="83" spans="1:12" x14ac:dyDescent="0.2">
      <c r="A83" s="206"/>
    </row>
    <row r="84" spans="1:12" x14ac:dyDescent="0.2">
      <c r="A84" s="206"/>
    </row>
    <row r="85" spans="1:12" x14ac:dyDescent="0.2">
      <c r="A85" s="206"/>
    </row>
    <row r="86" spans="1:12" x14ac:dyDescent="0.2">
      <c r="A86" s="206"/>
    </row>
    <row r="87" spans="1:12" x14ac:dyDescent="0.2">
      <c r="A87" s="206"/>
    </row>
    <row r="88" spans="1:12" x14ac:dyDescent="0.2">
      <c r="A88" s="206"/>
    </row>
    <row r="89" spans="1:12" x14ac:dyDescent="0.2">
      <c r="A89" s="206"/>
    </row>
    <row r="90" spans="1:12" ht="13.5" thickBot="1" x14ac:dyDescent="0.25">
      <c r="A90" s="207"/>
      <c r="B90" s="208"/>
      <c r="C90" s="208"/>
      <c r="D90" s="208"/>
      <c r="E90" s="208"/>
      <c r="F90" s="208"/>
      <c r="G90" s="208"/>
      <c r="H90" s="208"/>
      <c r="I90" s="208"/>
      <c r="J90" s="208"/>
      <c r="K90" s="208"/>
      <c r="L90" s="208"/>
    </row>
    <row r="91" spans="1:12" ht="13.5" thickTop="1" x14ac:dyDescent="0.2"/>
  </sheetData>
  <mergeCells count="162">
    <mergeCell ref="A8:L8"/>
    <mergeCell ref="A9:L10"/>
    <mergeCell ref="A11:L11"/>
    <mergeCell ref="A12:L12"/>
    <mergeCell ref="B13:D13"/>
    <mergeCell ref="F1:L2"/>
    <mergeCell ref="G3:L3"/>
    <mergeCell ref="G4:L4"/>
    <mergeCell ref="G5:L5"/>
    <mergeCell ref="G6:L6"/>
    <mergeCell ref="A7:L7"/>
    <mergeCell ref="A15:E15"/>
    <mergeCell ref="A17:L17"/>
    <mergeCell ref="A18:L18"/>
    <mergeCell ref="B19:L19"/>
    <mergeCell ref="A20:L20"/>
    <mergeCell ref="A21:B21"/>
    <mergeCell ref="C21:H21"/>
    <mergeCell ref="I21:J21"/>
    <mergeCell ref="K21:L21"/>
    <mergeCell ref="A22:L22"/>
    <mergeCell ref="A23:B23"/>
    <mergeCell ref="C23:H23"/>
    <mergeCell ref="I23:J23"/>
    <mergeCell ref="K23:L23"/>
    <mergeCell ref="A24:B24"/>
    <mergeCell ref="C24:H24"/>
    <mergeCell ref="I24:J24"/>
    <mergeCell ref="K24:L24"/>
    <mergeCell ref="A27:B27"/>
    <mergeCell ref="C27:H27"/>
    <mergeCell ref="I27:J27"/>
    <mergeCell ref="K27:L27"/>
    <mergeCell ref="A28:B28"/>
    <mergeCell ref="C28:H28"/>
    <mergeCell ref="I28:J28"/>
    <mergeCell ref="K28:L28"/>
    <mergeCell ref="A25:B25"/>
    <mergeCell ref="C25:H25"/>
    <mergeCell ref="I25:J25"/>
    <mergeCell ref="K25:L25"/>
    <mergeCell ref="A26:B26"/>
    <mergeCell ref="C26:H26"/>
    <mergeCell ref="I26:J26"/>
    <mergeCell ref="K26:L26"/>
    <mergeCell ref="A31:B31"/>
    <mergeCell ref="C31:H31"/>
    <mergeCell ref="I31:J31"/>
    <mergeCell ref="K31:L31"/>
    <mergeCell ref="A32:B32"/>
    <mergeCell ref="C32:H32"/>
    <mergeCell ref="I32:J32"/>
    <mergeCell ref="K32:L32"/>
    <mergeCell ref="A29:B29"/>
    <mergeCell ref="C29:H29"/>
    <mergeCell ref="I29:J29"/>
    <mergeCell ref="K29:L29"/>
    <mergeCell ref="A30:B30"/>
    <mergeCell ref="C30:H30"/>
    <mergeCell ref="I30:J30"/>
    <mergeCell ref="K30:L30"/>
    <mergeCell ref="A36:B36"/>
    <mergeCell ref="C36:H36"/>
    <mergeCell ref="I36:J36"/>
    <mergeCell ref="K36:L36"/>
    <mergeCell ref="A37:B37"/>
    <mergeCell ref="C37:H37"/>
    <mergeCell ref="I37:J37"/>
    <mergeCell ref="K37:L37"/>
    <mergeCell ref="A33:B33"/>
    <mergeCell ref="C33:H33"/>
    <mergeCell ref="I33:J33"/>
    <mergeCell ref="K33:L33"/>
    <mergeCell ref="A34:L34"/>
    <mergeCell ref="A35:B35"/>
    <mergeCell ref="C35:H35"/>
    <mergeCell ref="I35:J35"/>
    <mergeCell ref="K35:L35"/>
    <mergeCell ref="A40:B40"/>
    <mergeCell ref="C40:H40"/>
    <mergeCell ref="I40:J40"/>
    <mergeCell ref="K40:L40"/>
    <mergeCell ref="A41:B41"/>
    <mergeCell ref="C41:H41"/>
    <mergeCell ref="I41:J41"/>
    <mergeCell ref="K41:L41"/>
    <mergeCell ref="A38:B38"/>
    <mergeCell ref="C38:H38"/>
    <mergeCell ref="I38:J38"/>
    <mergeCell ref="K38:L38"/>
    <mergeCell ref="A39:B39"/>
    <mergeCell ref="C39:H39"/>
    <mergeCell ref="I39:J39"/>
    <mergeCell ref="K39:L39"/>
    <mergeCell ref="A44:B44"/>
    <mergeCell ref="C44:H44"/>
    <mergeCell ref="I44:J44"/>
    <mergeCell ref="K44:L44"/>
    <mergeCell ref="A45:B45"/>
    <mergeCell ref="C45:H45"/>
    <mergeCell ref="I45:J45"/>
    <mergeCell ref="K45:L45"/>
    <mergeCell ref="A42:B42"/>
    <mergeCell ref="C42:H42"/>
    <mergeCell ref="I42:J42"/>
    <mergeCell ref="K42:L42"/>
    <mergeCell ref="A43:B43"/>
    <mergeCell ref="C43:H43"/>
    <mergeCell ref="I43:J43"/>
    <mergeCell ref="K43:L43"/>
    <mergeCell ref="A49:B49"/>
    <mergeCell ref="C49:H49"/>
    <mergeCell ref="I49:J49"/>
    <mergeCell ref="K49:L49"/>
    <mergeCell ref="A50:B50"/>
    <mergeCell ref="C50:H50"/>
    <mergeCell ref="I50:J50"/>
    <mergeCell ref="K50:L50"/>
    <mergeCell ref="A46:B46"/>
    <mergeCell ref="C46:H46"/>
    <mergeCell ref="I46:J46"/>
    <mergeCell ref="K46:L46"/>
    <mergeCell ref="A47:L47"/>
    <mergeCell ref="A48:B48"/>
    <mergeCell ref="C48:H48"/>
    <mergeCell ref="I48:J48"/>
    <mergeCell ref="K48:L48"/>
    <mergeCell ref="C54:H54"/>
    <mergeCell ref="I54:J54"/>
    <mergeCell ref="K54:L54"/>
    <mergeCell ref="A51:B51"/>
    <mergeCell ref="C51:H51"/>
    <mergeCell ref="I51:J51"/>
    <mergeCell ref="K51:L51"/>
    <mergeCell ref="A52:B52"/>
    <mergeCell ref="C52:H52"/>
    <mergeCell ref="I52:J52"/>
    <mergeCell ref="K52:L52"/>
    <mergeCell ref="B64:D64"/>
    <mergeCell ref="A14:K14"/>
    <mergeCell ref="A58:B58"/>
    <mergeCell ref="C58:H58"/>
    <mergeCell ref="I58:J58"/>
    <mergeCell ref="K58:L58"/>
    <mergeCell ref="A59:B59"/>
    <mergeCell ref="C59:H59"/>
    <mergeCell ref="I59:J59"/>
    <mergeCell ref="K59:L59"/>
    <mergeCell ref="A55:L55"/>
    <mergeCell ref="A56:B56"/>
    <mergeCell ref="C56:H56"/>
    <mergeCell ref="I56:J56"/>
    <mergeCell ref="K56:L56"/>
    <mergeCell ref="A57:B57"/>
    <mergeCell ref="C57:H57"/>
    <mergeCell ref="I57:J57"/>
    <mergeCell ref="K57:L57"/>
    <mergeCell ref="A53:B53"/>
    <mergeCell ref="C53:H53"/>
    <mergeCell ref="I53:J53"/>
    <mergeCell ref="K53:L53"/>
    <mergeCell ref="A54:B54"/>
  </mergeCells>
  <printOptions horizontalCentered="1"/>
  <pageMargins left="0" right="0" top="0.39370078740157483" bottom="0.78740157480314965" header="0.31496062992125984" footer="0.19685039370078741"/>
  <pageSetup paperSize="9" scale="77" orientation="portrait" horizontalDpi="360" verticalDpi="360" r:id="rId1"/>
  <headerFooter>
    <oddFooter>Página &amp;P de &amp;N</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E70E6-2F8F-4B08-862C-21F70BC8230D}">
  <sheetPr>
    <pageSetUpPr fitToPage="1"/>
  </sheetPr>
  <dimension ref="A1:J3155"/>
  <sheetViews>
    <sheetView view="pageBreakPreview" zoomScale="115" zoomScaleNormal="85" zoomScaleSheetLayoutView="115" workbookViewId="0">
      <selection activeCell="E1" sqref="A1:J3155"/>
    </sheetView>
  </sheetViews>
  <sheetFormatPr defaultRowHeight="12.75" x14ac:dyDescent="0.2"/>
  <cols>
    <col min="1" max="1" width="19.1640625" style="9" customWidth="1"/>
    <col min="2" max="2" width="16" style="9" bestFit="1" customWidth="1"/>
    <col min="3" max="3" width="13.33203125" style="9" bestFit="1" customWidth="1"/>
    <col min="4" max="4" width="80" style="9" bestFit="1" customWidth="1"/>
    <col min="5" max="7" width="16" style="9" bestFit="1" customWidth="1"/>
    <col min="8" max="10" width="18.6640625" style="9" bestFit="1" customWidth="1"/>
    <col min="11" max="13" width="9.33203125" style="9"/>
    <col min="14" max="14" width="19.1640625" style="9" customWidth="1"/>
    <col min="15" max="15" width="16" style="9" bestFit="1" customWidth="1"/>
    <col min="16" max="16" width="13.33203125" style="9" bestFit="1" customWidth="1"/>
    <col min="17" max="17" width="80" style="9" bestFit="1" customWidth="1"/>
    <col min="18" max="20" width="16" style="9" bestFit="1" customWidth="1"/>
    <col min="21" max="23" width="18.6640625" style="9" bestFit="1" customWidth="1"/>
    <col min="24" max="16384" width="9.33203125" style="9"/>
  </cols>
  <sheetData>
    <row r="1" spans="1:10" ht="14.25" customHeight="1" x14ac:dyDescent="0.2">
      <c r="A1" s="84"/>
      <c r="B1" s="85"/>
      <c r="C1" s="85"/>
      <c r="D1" s="85"/>
      <c r="E1" s="543" t="s">
        <v>69</v>
      </c>
      <c r="F1" s="543"/>
      <c r="G1" s="543"/>
      <c r="H1" s="543"/>
      <c r="I1" s="543"/>
      <c r="J1" s="544"/>
    </row>
    <row r="2" spans="1:10" ht="14.25" customHeight="1" x14ac:dyDescent="0.2">
      <c r="A2" s="86"/>
      <c r="B2" s="131"/>
      <c r="C2" s="131"/>
      <c r="D2" s="131"/>
      <c r="E2" s="545"/>
      <c r="F2" s="545"/>
      <c r="G2" s="545"/>
      <c r="H2" s="545"/>
      <c r="I2" s="545"/>
      <c r="J2" s="546"/>
    </row>
    <row r="3" spans="1:10" ht="14.25" x14ac:dyDescent="0.2">
      <c r="A3" s="86"/>
      <c r="B3" s="131"/>
      <c r="C3" s="131"/>
      <c r="D3" s="131"/>
      <c r="E3" s="263"/>
      <c r="F3" s="540" t="s">
        <v>2908</v>
      </c>
      <c r="G3" s="540"/>
      <c r="H3" s="540"/>
      <c r="I3" s="540"/>
      <c r="J3" s="541"/>
    </row>
    <row r="4" spans="1:10" ht="14.25" x14ac:dyDescent="0.2">
      <c r="A4" s="86"/>
      <c r="B4" s="131"/>
      <c r="C4" s="131"/>
      <c r="D4" s="131"/>
      <c r="E4" s="263"/>
      <c r="F4" s="263"/>
      <c r="G4" s="540" t="s">
        <v>2909</v>
      </c>
      <c r="H4" s="540"/>
      <c r="I4" s="540"/>
      <c r="J4" s="541"/>
    </row>
    <row r="5" spans="1:10" ht="14.25" x14ac:dyDescent="0.2">
      <c r="A5" s="86"/>
      <c r="B5" s="131"/>
      <c r="C5" s="131"/>
      <c r="D5" s="131"/>
      <c r="E5" s="263"/>
      <c r="F5" s="263"/>
      <c r="G5" s="542" t="s">
        <v>2911</v>
      </c>
      <c r="H5" s="540"/>
      <c r="I5" s="540"/>
      <c r="J5" s="541"/>
    </row>
    <row r="6" spans="1:10" ht="14.25" x14ac:dyDescent="0.2">
      <c r="A6" s="86"/>
      <c r="B6" s="131"/>
      <c r="C6" s="131"/>
      <c r="D6" s="131"/>
      <c r="E6" s="263"/>
      <c r="F6" s="263"/>
      <c r="G6" s="540" t="s">
        <v>2910</v>
      </c>
      <c r="H6" s="540"/>
      <c r="I6" s="540"/>
      <c r="J6" s="541"/>
    </row>
    <row r="7" spans="1:10" ht="14.25" x14ac:dyDescent="0.2">
      <c r="A7" s="86"/>
      <c r="B7" s="131"/>
      <c r="C7" s="131"/>
      <c r="D7" s="131"/>
      <c r="E7" s="148"/>
      <c r="F7" s="148"/>
      <c r="G7" s="536"/>
      <c r="H7" s="536"/>
      <c r="I7" s="536"/>
      <c r="J7" s="535"/>
    </row>
    <row r="8" spans="1:10" ht="14.25" x14ac:dyDescent="0.2">
      <c r="A8" s="86"/>
      <c r="B8" s="131"/>
      <c r="C8" s="131"/>
      <c r="D8" s="131"/>
      <c r="E8" s="148"/>
      <c r="F8" s="148"/>
      <c r="G8" s="148"/>
      <c r="H8" s="148"/>
      <c r="I8" s="148"/>
      <c r="J8" s="130"/>
    </row>
    <row r="9" spans="1:10" ht="14.25" x14ac:dyDescent="0.2">
      <c r="A9" s="556"/>
      <c r="B9" s="536"/>
      <c r="C9" s="536"/>
      <c r="D9" s="536"/>
      <c r="E9" s="148"/>
      <c r="F9" s="148"/>
      <c r="G9" s="148"/>
      <c r="H9" s="148"/>
      <c r="I9" s="148"/>
      <c r="J9" s="130"/>
    </row>
    <row r="10" spans="1:10" ht="29.25" customHeight="1" x14ac:dyDescent="0.2">
      <c r="A10" s="547" t="s">
        <v>1421</v>
      </c>
      <c r="B10" s="548"/>
      <c r="C10" s="548"/>
      <c r="D10" s="548"/>
      <c r="E10" s="548"/>
      <c r="F10" s="548"/>
      <c r="G10" s="548"/>
      <c r="H10" s="548"/>
      <c r="I10" s="548"/>
      <c r="J10" s="549"/>
    </row>
    <row r="11" spans="1:10" ht="14.25" x14ac:dyDescent="0.2">
      <c r="A11" s="550" t="s">
        <v>1422</v>
      </c>
      <c r="B11" s="551"/>
      <c r="C11" s="551"/>
      <c r="D11" s="551"/>
      <c r="E11" s="551"/>
      <c r="F11" s="551"/>
      <c r="G11" s="551"/>
      <c r="H11" s="551"/>
      <c r="I11" s="551"/>
      <c r="J11" s="552"/>
    </row>
    <row r="12" spans="1:10" ht="14.25" x14ac:dyDescent="0.2">
      <c r="A12" s="86" t="s">
        <v>1423</v>
      </c>
      <c r="B12" s="131"/>
      <c r="C12" s="536" t="s">
        <v>1424</v>
      </c>
      <c r="D12" s="536"/>
      <c r="E12" s="263"/>
      <c r="F12" s="263"/>
      <c r="G12" s="263"/>
      <c r="H12" s="535"/>
      <c r="I12" s="535"/>
      <c r="J12" s="535"/>
    </row>
    <row r="13" spans="1:10" ht="14.25" x14ac:dyDescent="0.2">
      <c r="A13" s="550" t="s">
        <v>3948</v>
      </c>
      <c r="B13" s="551"/>
      <c r="C13" s="551"/>
      <c r="D13" s="551"/>
      <c r="E13" s="263"/>
      <c r="F13" s="263"/>
      <c r="G13" s="263"/>
      <c r="H13" s="535"/>
      <c r="I13" s="535"/>
      <c r="J13" s="535"/>
    </row>
    <row r="14" spans="1:10" ht="14.25" x14ac:dyDescent="0.2">
      <c r="A14" s="264"/>
      <c r="B14" s="265"/>
      <c r="C14" s="265"/>
      <c r="D14" s="265"/>
      <c r="E14" s="263"/>
      <c r="F14" s="263"/>
      <c r="G14" s="263"/>
      <c r="H14" s="262"/>
      <c r="I14" s="262"/>
      <c r="J14" s="261"/>
    </row>
    <row r="15" spans="1:10" ht="14.25" x14ac:dyDescent="0.2">
      <c r="A15" s="264"/>
      <c r="B15" s="265"/>
      <c r="C15" s="265"/>
      <c r="D15" s="265"/>
      <c r="E15" s="263"/>
      <c r="F15" s="263"/>
      <c r="G15" s="263"/>
      <c r="H15" s="535"/>
      <c r="I15" s="535"/>
      <c r="J15" s="535"/>
    </row>
    <row r="16" spans="1:10" ht="14.25" x14ac:dyDescent="0.2">
      <c r="A16" s="550" t="s">
        <v>125</v>
      </c>
      <c r="B16" s="551"/>
      <c r="C16" s="551"/>
      <c r="D16" s="551"/>
      <c r="E16" s="263"/>
      <c r="F16" s="263"/>
      <c r="G16" s="263"/>
      <c r="H16" s="535"/>
      <c r="I16" s="535"/>
      <c r="J16" s="535"/>
    </row>
    <row r="17" spans="1:10" ht="14.25" x14ac:dyDescent="0.2">
      <c r="A17" s="550" t="s">
        <v>124</v>
      </c>
      <c r="B17" s="551"/>
      <c r="C17" s="551"/>
      <c r="D17" s="551"/>
      <c r="E17" s="536"/>
      <c r="F17" s="536"/>
      <c r="G17" s="536"/>
      <c r="H17" s="536"/>
      <c r="I17" s="536"/>
      <c r="J17" s="535"/>
    </row>
    <row r="18" spans="1:10" ht="15" thickBot="1" x14ac:dyDescent="0.25">
      <c r="A18" s="537"/>
      <c r="B18" s="538"/>
      <c r="C18" s="538"/>
      <c r="D18" s="538"/>
      <c r="E18" s="538"/>
      <c r="F18" s="538"/>
      <c r="G18" s="538"/>
      <c r="H18" s="538"/>
      <c r="I18" s="538"/>
      <c r="J18" s="539"/>
    </row>
    <row r="19" spans="1:10" ht="14.25" x14ac:dyDescent="0.2">
      <c r="A19" s="553" t="s">
        <v>2872</v>
      </c>
      <c r="B19" s="554"/>
      <c r="C19" s="554"/>
      <c r="D19" s="554"/>
      <c r="E19" s="554"/>
      <c r="F19" s="554"/>
      <c r="G19" s="554"/>
      <c r="H19" s="554"/>
      <c r="I19" s="554"/>
      <c r="J19" s="555"/>
    </row>
    <row r="20" spans="1:10" ht="15" x14ac:dyDescent="0.2">
      <c r="A20" s="273"/>
      <c r="B20" s="157" t="s">
        <v>399</v>
      </c>
      <c r="C20" s="268" t="s">
        <v>1472</v>
      </c>
      <c r="D20" s="268" t="s">
        <v>1473</v>
      </c>
      <c r="E20" s="525" t="s">
        <v>1474</v>
      </c>
      <c r="F20" s="525"/>
      <c r="G20" s="158" t="s">
        <v>1475</v>
      </c>
      <c r="H20" s="157" t="s">
        <v>1476</v>
      </c>
      <c r="I20" s="157" t="s">
        <v>1477</v>
      </c>
      <c r="J20" s="274" t="s">
        <v>1478</v>
      </c>
    </row>
    <row r="21" spans="1:10" ht="25.5" x14ac:dyDescent="0.2">
      <c r="A21" s="275" t="s">
        <v>409</v>
      </c>
      <c r="B21" s="159" t="s">
        <v>1479</v>
      </c>
      <c r="C21" s="267" t="s">
        <v>68</v>
      </c>
      <c r="D21" s="267" t="s">
        <v>412</v>
      </c>
      <c r="E21" s="526" t="s">
        <v>1480</v>
      </c>
      <c r="F21" s="526"/>
      <c r="G21" s="160" t="s">
        <v>1481</v>
      </c>
      <c r="H21" s="161">
        <v>1</v>
      </c>
      <c r="I21" s="162">
        <v>459.22</v>
      </c>
      <c r="J21" s="276">
        <v>459.22</v>
      </c>
    </row>
    <row r="22" spans="1:10" ht="25.5" x14ac:dyDescent="0.2">
      <c r="A22" s="277" t="s">
        <v>1482</v>
      </c>
      <c r="B22" s="163" t="s">
        <v>1486</v>
      </c>
      <c r="C22" s="259" t="s">
        <v>68</v>
      </c>
      <c r="D22" s="259" t="s">
        <v>1487</v>
      </c>
      <c r="E22" s="528" t="s">
        <v>1488</v>
      </c>
      <c r="F22" s="528"/>
      <c r="G22" s="164" t="s">
        <v>1489</v>
      </c>
      <c r="H22" s="165">
        <v>1.1186</v>
      </c>
      <c r="I22" s="166">
        <v>18.670000000000002</v>
      </c>
      <c r="J22" s="278">
        <v>20.88</v>
      </c>
    </row>
    <row r="23" spans="1:10" ht="25.5" x14ac:dyDescent="0.2">
      <c r="A23" s="277" t="s">
        <v>1482</v>
      </c>
      <c r="B23" s="163" t="s">
        <v>1483</v>
      </c>
      <c r="C23" s="259" t="s">
        <v>68</v>
      </c>
      <c r="D23" s="259" t="s">
        <v>1484</v>
      </c>
      <c r="E23" s="528" t="s">
        <v>1485</v>
      </c>
      <c r="F23" s="528"/>
      <c r="G23" s="164" t="s">
        <v>1481</v>
      </c>
      <c r="H23" s="165">
        <v>0.5</v>
      </c>
      <c r="I23" s="166">
        <v>22.01</v>
      </c>
      <c r="J23" s="278">
        <v>11</v>
      </c>
    </row>
    <row r="24" spans="1:10" ht="25.5" x14ac:dyDescent="0.2">
      <c r="A24" s="277" t="s">
        <v>1482</v>
      </c>
      <c r="B24" s="163" t="s">
        <v>1490</v>
      </c>
      <c r="C24" s="259" t="s">
        <v>68</v>
      </c>
      <c r="D24" s="259" t="s">
        <v>1491</v>
      </c>
      <c r="E24" s="528" t="s">
        <v>1488</v>
      </c>
      <c r="F24" s="528"/>
      <c r="G24" s="164" t="s">
        <v>1489</v>
      </c>
      <c r="H24" s="165">
        <v>0.37290000000000001</v>
      </c>
      <c r="I24" s="166">
        <v>22.51</v>
      </c>
      <c r="J24" s="278">
        <v>8.39</v>
      </c>
    </row>
    <row r="25" spans="1:10" x14ac:dyDescent="0.2">
      <c r="A25" s="279" t="s">
        <v>1492</v>
      </c>
      <c r="B25" s="167" t="s">
        <v>1501</v>
      </c>
      <c r="C25" s="260" t="s">
        <v>68</v>
      </c>
      <c r="D25" s="260" t="s">
        <v>1502</v>
      </c>
      <c r="E25" s="527" t="s">
        <v>1495</v>
      </c>
      <c r="F25" s="527"/>
      <c r="G25" s="168" t="s">
        <v>25</v>
      </c>
      <c r="H25" s="169">
        <v>1.32E-2</v>
      </c>
      <c r="I25" s="170">
        <v>20.74</v>
      </c>
      <c r="J25" s="280">
        <v>0.27</v>
      </c>
    </row>
    <row r="26" spans="1:10" x14ac:dyDescent="0.2">
      <c r="A26" s="279" t="s">
        <v>1492</v>
      </c>
      <c r="B26" s="167" t="s">
        <v>1499</v>
      </c>
      <c r="C26" s="260" t="s">
        <v>68</v>
      </c>
      <c r="D26" s="260" t="s">
        <v>1500</v>
      </c>
      <c r="E26" s="527" t="s">
        <v>1495</v>
      </c>
      <c r="F26" s="527"/>
      <c r="G26" s="168" t="s">
        <v>25</v>
      </c>
      <c r="H26" s="169">
        <v>1.1299999999999999E-2</v>
      </c>
      <c r="I26" s="170">
        <v>38.700000000000003</v>
      </c>
      <c r="J26" s="280">
        <v>0.43</v>
      </c>
    </row>
    <row r="27" spans="1:10" ht="25.5" x14ac:dyDescent="0.2">
      <c r="A27" s="279" t="s">
        <v>1492</v>
      </c>
      <c r="B27" s="167" t="s">
        <v>1493</v>
      </c>
      <c r="C27" s="260" t="s">
        <v>68</v>
      </c>
      <c r="D27" s="260" t="s">
        <v>1494</v>
      </c>
      <c r="E27" s="527" t="s">
        <v>1495</v>
      </c>
      <c r="F27" s="527"/>
      <c r="G27" s="168" t="s">
        <v>8</v>
      </c>
      <c r="H27" s="169">
        <v>3.2082999999999999</v>
      </c>
      <c r="I27" s="170">
        <v>5.69</v>
      </c>
      <c r="J27" s="280">
        <v>18.25</v>
      </c>
    </row>
    <row r="28" spans="1:10" ht="25.5" x14ac:dyDescent="0.2">
      <c r="A28" s="279" t="s">
        <v>1492</v>
      </c>
      <c r="B28" s="167" t="s">
        <v>1496</v>
      </c>
      <c r="C28" s="260" t="s">
        <v>68</v>
      </c>
      <c r="D28" s="260" t="s">
        <v>1497</v>
      </c>
      <c r="E28" s="527" t="s">
        <v>1495</v>
      </c>
      <c r="F28" s="527"/>
      <c r="G28" s="168" t="s">
        <v>1498</v>
      </c>
      <c r="H28" s="169">
        <v>1</v>
      </c>
      <c r="I28" s="170">
        <v>400</v>
      </c>
      <c r="J28" s="280">
        <v>400</v>
      </c>
    </row>
    <row r="29" spans="1:10" x14ac:dyDescent="0.2">
      <c r="A29" s="281"/>
      <c r="B29" s="282"/>
      <c r="C29" s="282"/>
      <c r="D29" s="282"/>
      <c r="E29" s="282"/>
      <c r="F29" s="283"/>
      <c r="G29" s="282"/>
      <c r="H29" s="283"/>
      <c r="I29" s="282"/>
      <c r="J29" s="284"/>
    </row>
    <row r="30" spans="1:10" ht="13.5" thickBot="1" x14ac:dyDescent="0.25">
      <c r="A30" s="281"/>
      <c r="B30" s="282"/>
      <c r="C30" s="282"/>
      <c r="D30" s="282"/>
      <c r="E30" s="282"/>
      <c r="F30" s="283"/>
      <c r="G30" s="282"/>
      <c r="H30" s="533"/>
      <c r="I30" s="533"/>
      <c r="J30" s="284"/>
    </row>
    <row r="31" spans="1:10" ht="13.5" thickTop="1" x14ac:dyDescent="0.2">
      <c r="A31" s="285"/>
      <c r="B31" s="171"/>
      <c r="C31" s="171"/>
      <c r="D31" s="171"/>
      <c r="E31" s="171"/>
      <c r="F31" s="171"/>
      <c r="G31" s="171"/>
      <c r="H31" s="171"/>
      <c r="I31" s="171"/>
      <c r="J31" s="286"/>
    </row>
    <row r="32" spans="1:10" ht="15" x14ac:dyDescent="0.2">
      <c r="A32" s="273"/>
      <c r="B32" s="157" t="s">
        <v>399</v>
      </c>
      <c r="C32" s="268" t="s">
        <v>1472</v>
      </c>
      <c r="D32" s="268" t="s">
        <v>1473</v>
      </c>
      <c r="E32" s="525" t="s">
        <v>1474</v>
      </c>
      <c r="F32" s="525"/>
      <c r="G32" s="158" t="s">
        <v>1475</v>
      </c>
      <c r="H32" s="157" t="s">
        <v>1476</v>
      </c>
      <c r="I32" s="157" t="s">
        <v>1477</v>
      </c>
      <c r="J32" s="274" t="s">
        <v>1478</v>
      </c>
    </row>
    <row r="33" spans="1:10" x14ac:dyDescent="0.2">
      <c r="A33" s="275" t="s">
        <v>409</v>
      </c>
      <c r="B33" s="159" t="s">
        <v>1503</v>
      </c>
      <c r="C33" s="267" t="s">
        <v>68</v>
      </c>
      <c r="D33" s="267" t="s">
        <v>414</v>
      </c>
      <c r="E33" s="526" t="s">
        <v>1504</v>
      </c>
      <c r="F33" s="526"/>
      <c r="G33" s="160" t="s">
        <v>1481</v>
      </c>
      <c r="H33" s="161">
        <v>1</v>
      </c>
      <c r="I33" s="162">
        <v>89.91</v>
      </c>
      <c r="J33" s="276">
        <v>89.91</v>
      </c>
    </row>
    <row r="34" spans="1:10" ht="25.5" x14ac:dyDescent="0.2">
      <c r="A34" s="277" t="s">
        <v>1482</v>
      </c>
      <c r="B34" s="163" t="s">
        <v>1511</v>
      </c>
      <c r="C34" s="259" t="s">
        <v>68</v>
      </c>
      <c r="D34" s="259" t="s">
        <v>1512</v>
      </c>
      <c r="E34" s="528" t="s">
        <v>1513</v>
      </c>
      <c r="F34" s="528"/>
      <c r="G34" s="164" t="s">
        <v>1514</v>
      </c>
      <c r="H34" s="165">
        <v>2.64E-2</v>
      </c>
      <c r="I34" s="166">
        <v>21.82</v>
      </c>
      <c r="J34" s="278">
        <v>0.56999999999999995</v>
      </c>
    </row>
    <row r="35" spans="1:10" ht="25.5" x14ac:dyDescent="0.2">
      <c r="A35" s="277" t="s">
        <v>1482</v>
      </c>
      <c r="B35" s="163" t="s">
        <v>1515</v>
      </c>
      <c r="C35" s="259" t="s">
        <v>68</v>
      </c>
      <c r="D35" s="259" t="s">
        <v>1516</v>
      </c>
      <c r="E35" s="528" t="s">
        <v>1513</v>
      </c>
      <c r="F35" s="528"/>
      <c r="G35" s="164" t="s">
        <v>1517</v>
      </c>
      <c r="H35" s="165">
        <v>6.6E-3</v>
      </c>
      <c r="I35" s="166">
        <v>22.89</v>
      </c>
      <c r="J35" s="278">
        <v>0.15</v>
      </c>
    </row>
    <row r="36" spans="1:10" ht="25.5" x14ac:dyDescent="0.2">
      <c r="A36" s="277" t="s">
        <v>1482</v>
      </c>
      <c r="B36" s="163" t="s">
        <v>1509</v>
      </c>
      <c r="C36" s="259" t="s">
        <v>68</v>
      </c>
      <c r="D36" s="259" t="s">
        <v>1510</v>
      </c>
      <c r="E36" s="528" t="s">
        <v>1488</v>
      </c>
      <c r="F36" s="528"/>
      <c r="G36" s="164" t="s">
        <v>1489</v>
      </c>
      <c r="H36" s="165">
        <v>0.49199999999999999</v>
      </c>
      <c r="I36" s="166">
        <v>19.22</v>
      </c>
      <c r="J36" s="278">
        <v>9.4499999999999993</v>
      </c>
    </row>
    <row r="37" spans="1:10" ht="25.5" x14ac:dyDescent="0.2">
      <c r="A37" s="277" t="s">
        <v>1482</v>
      </c>
      <c r="B37" s="163" t="s">
        <v>1490</v>
      </c>
      <c r="C37" s="259" t="s">
        <v>68</v>
      </c>
      <c r="D37" s="259" t="s">
        <v>1491</v>
      </c>
      <c r="E37" s="528" t="s">
        <v>1488</v>
      </c>
      <c r="F37" s="528"/>
      <c r="G37" s="164" t="s">
        <v>1489</v>
      </c>
      <c r="H37" s="165">
        <v>0.73499999999999999</v>
      </c>
      <c r="I37" s="166">
        <v>22.51</v>
      </c>
      <c r="J37" s="278">
        <v>16.54</v>
      </c>
    </row>
    <row r="38" spans="1:10" ht="25.5" x14ac:dyDescent="0.2">
      <c r="A38" s="277" t="s">
        <v>1482</v>
      </c>
      <c r="B38" s="163" t="s">
        <v>1505</v>
      </c>
      <c r="C38" s="259" t="s">
        <v>68</v>
      </c>
      <c r="D38" s="259" t="s">
        <v>1506</v>
      </c>
      <c r="E38" s="528" t="s">
        <v>1507</v>
      </c>
      <c r="F38" s="528"/>
      <c r="G38" s="164" t="s">
        <v>1508</v>
      </c>
      <c r="H38" s="165">
        <v>6.1000000000000004E-3</v>
      </c>
      <c r="I38" s="166">
        <v>446.55</v>
      </c>
      <c r="J38" s="278">
        <v>2.72</v>
      </c>
    </row>
    <row r="39" spans="1:10" ht="35.25" customHeight="1" x14ac:dyDescent="0.2">
      <c r="A39" s="279" t="s">
        <v>1492</v>
      </c>
      <c r="B39" s="167" t="s">
        <v>1522</v>
      </c>
      <c r="C39" s="260" t="s">
        <v>68</v>
      </c>
      <c r="D39" s="260" t="s">
        <v>1523</v>
      </c>
      <c r="E39" s="527" t="s">
        <v>1495</v>
      </c>
      <c r="F39" s="527"/>
      <c r="G39" s="168" t="s">
        <v>25</v>
      </c>
      <c r="H39" s="169">
        <v>6.8000000000000005E-2</v>
      </c>
      <c r="I39" s="170">
        <v>20</v>
      </c>
      <c r="J39" s="280">
        <v>1.36</v>
      </c>
    </row>
    <row r="40" spans="1:10" ht="25.5" x14ac:dyDescent="0.2">
      <c r="A40" s="279" t="s">
        <v>1492</v>
      </c>
      <c r="B40" s="167" t="s">
        <v>1520</v>
      </c>
      <c r="C40" s="260" t="s">
        <v>68</v>
      </c>
      <c r="D40" s="260" t="s">
        <v>1521</v>
      </c>
      <c r="E40" s="527" t="s">
        <v>1495</v>
      </c>
      <c r="F40" s="527"/>
      <c r="G40" s="168" t="s">
        <v>8</v>
      </c>
      <c r="H40" s="169">
        <v>1.2273000000000001</v>
      </c>
      <c r="I40" s="170">
        <v>11.21</v>
      </c>
      <c r="J40" s="280">
        <v>13.75</v>
      </c>
    </row>
    <row r="41" spans="1:10" ht="25.5" x14ac:dyDescent="0.2">
      <c r="A41" s="279" t="s">
        <v>1492</v>
      </c>
      <c r="B41" s="167" t="s">
        <v>1524</v>
      </c>
      <c r="C41" s="260" t="s">
        <v>68</v>
      </c>
      <c r="D41" s="260" t="s">
        <v>1525</v>
      </c>
      <c r="E41" s="527" t="s">
        <v>1495</v>
      </c>
      <c r="F41" s="527"/>
      <c r="G41" s="168" t="s">
        <v>8</v>
      </c>
      <c r="H41" s="169">
        <v>2</v>
      </c>
      <c r="I41" s="170">
        <v>8</v>
      </c>
      <c r="J41" s="280">
        <v>16</v>
      </c>
    </row>
    <row r="42" spans="1:10" ht="38.25" x14ac:dyDescent="0.2">
      <c r="A42" s="279" t="s">
        <v>1492</v>
      </c>
      <c r="B42" s="167" t="s">
        <v>1518</v>
      </c>
      <c r="C42" s="260" t="s">
        <v>68</v>
      </c>
      <c r="D42" s="260" t="s">
        <v>1519</v>
      </c>
      <c r="E42" s="527" t="s">
        <v>1495</v>
      </c>
      <c r="F42" s="527"/>
      <c r="G42" s="168" t="s">
        <v>1498</v>
      </c>
      <c r="H42" s="169">
        <v>0.58530000000000004</v>
      </c>
      <c r="I42" s="170">
        <v>50.19</v>
      </c>
      <c r="J42" s="280">
        <v>29.37</v>
      </c>
    </row>
    <row r="43" spans="1:10" x14ac:dyDescent="0.2">
      <c r="A43" s="281"/>
      <c r="B43" s="282"/>
      <c r="C43" s="282"/>
      <c r="D43" s="282"/>
      <c r="E43" s="282"/>
      <c r="F43" s="283"/>
      <c r="G43" s="282"/>
      <c r="H43" s="283"/>
      <c r="I43" s="282"/>
      <c r="J43" s="284"/>
    </row>
    <row r="44" spans="1:10" ht="13.5" thickBot="1" x14ac:dyDescent="0.25">
      <c r="A44" s="281"/>
      <c r="B44" s="282"/>
      <c r="C44" s="282"/>
      <c r="D44" s="282"/>
      <c r="E44" s="282"/>
      <c r="F44" s="283"/>
      <c r="G44" s="282"/>
      <c r="H44" s="533"/>
      <c r="I44" s="533"/>
      <c r="J44" s="284"/>
    </row>
    <row r="45" spans="1:10" ht="13.5" thickTop="1" x14ac:dyDescent="0.2">
      <c r="A45" s="285"/>
      <c r="B45" s="171"/>
      <c r="C45" s="171"/>
      <c r="D45" s="171"/>
      <c r="E45" s="171"/>
      <c r="F45" s="171"/>
      <c r="G45" s="171"/>
      <c r="H45" s="171"/>
      <c r="I45" s="171"/>
      <c r="J45" s="286"/>
    </row>
    <row r="46" spans="1:10" ht="15" x14ac:dyDescent="0.2">
      <c r="A46" s="273"/>
      <c r="B46" s="157" t="s">
        <v>399</v>
      </c>
      <c r="C46" s="268" t="s">
        <v>1472</v>
      </c>
      <c r="D46" s="268" t="s">
        <v>1473</v>
      </c>
      <c r="E46" s="525" t="s">
        <v>1474</v>
      </c>
      <c r="F46" s="525"/>
      <c r="G46" s="158" t="s">
        <v>1475</v>
      </c>
      <c r="H46" s="157" t="s">
        <v>1476</v>
      </c>
      <c r="I46" s="157" t="s">
        <v>1477</v>
      </c>
      <c r="J46" s="274" t="s">
        <v>1478</v>
      </c>
    </row>
    <row r="47" spans="1:10" ht="38.25" x14ac:dyDescent="0.2">
      <c r="A47" s="275" t="s">
        <v>409</v>
      </c>
      <c r="B47" s="159" t="s">
        <v>1526</v>
      </c>
      <c r="C47" s="267" t="s">
        <v>68</v>
      </c>
      <c r="D47" s="267" t="s">
        <v>416</v>
      </c>
      <c r="E47" s="526" t="s">
        <v>1527</v>
      </c>
      <c r="F47" s="526"/>
      <c r="G47" s="160" t="s">
        <v>1</v>
      </c>
      <c r="H47" s="161">
        <v>1</v>
      </c>
      <c r="I47" s="162">
        <v>1879.98</v>
      </c>
      <c r="J47" s="276">
        <v>1879.98</v>
      </c>
    </row>
    <row r="48" spans="1:10" ht="38.25" x14ac:dyDescent="0.2">
      <c r="A48" s="277" t="s">
        <v>1482</v>
      </c>
      <c r="B48" s="163" t="s">
        <v>1549</v>
      </c>
      <c r="C48" s="259" t="s">
        <v>68</v>
      </c>
      <c r="D48" s="259" t="s">
        <v>1550</v>
      </c>
      <c r="E48" s="528" t="s">
        <v>1527</v>
      </c>
      <c r="F48" s="528"/>
      <c r="G48" s="164" t="s">
        <v>1</v>
      </c>
      <c r="H48" s="165">
        <v>1</v>
      </c>
      <c r="I48" s="166">
        <v>10.26</v>
      </c>
      <c r="J48" s="278">
        <v>10.26</v>
      </c>
    </row>
    <row r="49" spans="1:10" ht="25.5" x14ac:dyDescent="0.2">
      <c r="A49" s="277" t="s">
        <v>1482</v>
      </c>
      <c r="B49" s="163" t="s">
        <v>1546</v>
      </c>
      <c r="C49" s="259" t="s">
        <v>68</v>
      </c>
      <c r="D49" s="259" t="s">
        <v>1374</v>
      </c>
      <c r="E49" s="528" t="s">
        <v>1527</v>
      </c>
      <c r="F49" s="528"/>
      <c r="G49" s="164" t="s">
        <v>8</v>
      </c>
      <c r="H49" s="165">
        <v>1.95</v>
      </c>
      <c r="I49" s="166">
        <v>66.33</v>
      </c>
      <c r="J49" s="278">
        <v>129.34</v>
      </c>
    </row>
    <row r="50" spans="1:10" ht="38.25" x14ac:dyDescent="0.2">
      <c r="A50" s="277" t="s">
        <v>1482</v>
      </c>
      <c r="B50" s="163" t="s">
        <v>1538</v>
      </c>
      <c r="C50" s="259" t="s">
        <v>68</v>
      </c>
      <c r="D50" s="259" t="s">
        <v>1539</v>
      </c>
      <c r="E50" s="528" t="s">
        <v>1488</v>
      </c>
      <c r="F50" s="528"/>
      <c r="G50" s="164" t="s">
        <v>1508</v>
      </c>
      <c r="H50" s="165">
        <v>1.9400000000000001E-2</v>
      </c>
      <c r="I50" s="166">
        <v>681.09</v>
      </c>
      <c r="J50" s="278">
        <v>13.21</v>
      </c>
    </row>
    <row r="51" spans="1:10" ht="38.25" x14ac:dyDescent="0.2">
      <c r="A51" s="277" t="s">
        <v>1482</v>
      </c>
      <c r="B51" s="163" t="s">
        <v>1540</v>
      </c>
      <c r="C51" s="259" t="s">
        <v>68</v>
      </c>
      <c r="D51" s="259" t="s">
        <v>1541</v>
      </c>
      <c r="E51" s="528" t="s">
        <v>1527</v>
      </c>
      <c r="F51" s="528"/>
      <c r="G51" s="164" t="s">
        <v>8</v>
      </c>
      <c r="H51" s="165">
        <v>6.05</v>
      </c>
      <c r="I51" s="166">
        <v>16.57</v>
      </c>
      <c r="J51" s="278">
        <v>100.24</v>
      </c>
    </row>
    <row r="52" spans="1:10" ht="25.5" x14ac:dyDescent="0.2">
      <c r="A52" s="277" t="s">
        <v>1482</v>
      </c>
      <c r="B52" s="163" t="s">
        <v>1551</v>
      </c>
      <c r="C52" s="259" t="s">
        <v>68</v>
      </c>
      <c r="D52" s="259" t="s">
        <v>1552</v>
      </c>
      <c r="E52" s="528" t="s">
        <v>1488</v>
      </c>
      <c r="F52" s="528"/>
      <c r="G52" s="164" t="s">
        <v>1489</v>
      </c>
      <c r="H52" s="165">
        <v>2.9102000000000001</v>
      </c>
      <c r="I52" s="166">
        <v>23.42</v>
      </c>
      <c r="J52" s="278">
        <v>68.150000000000006</v>
      </c>
    </row>
    <row r="53" spans="1:10" ht="25.5" x14ac:dyDescent="0.2">
      <c r="A53" s="277" t="s">
        <v>1482</v>
      </c>
      <c r="B53" s="163" t="s">
        <v>1544</v>
      </c>
      <c r="C53" s="259" t="s">
        <v>68</v>
      </c>
      <c r="D53" s="259" t="s">
        <v>1545</v>
      </c>
      <c r="E53" s="528" t="s">
        <v>1488</v>
      </c>
      <c r="F53" s="528"/>
      <c r="G53" s="164" t="s">
        <v>1489</v>
      </c>
      <c r="H53" s="165">
        <v>0.32329999999999998</v>
      </c>
      <c r="I53" s="166">
        <v>19.78</v>
      </c>
      <c r="J53" s="278">
        <v>6.39</v>
      </c>
    </row>
    <row r="54" spans="1:10" ht="38.25" x14ac:dyDescent="0.2">
      <c r="A54" s="277" t="s">
        <v>1482</v>
      </c>
      <c r="B54" s="163" t="s">
        <v>1532</v>
      </c>
      <c r="C54" s="259" t="s">
        <v>68</v>
      </c>
      <c r="D54" s="259" t="s">
        <v>1533</v>
      </c>
      <c r="E54" s="528" t="s">
        <v>1527</v>
      </c>
      <c r="F54" s="528"/>
      <c r="G54" s="164" t="s">
        <v>8</v>
      </c>
      <c r="H54" s="165">
        <v>22.2</v>
      </c>
      <c r="I54" s="166">
        <v>17.46</v>
      </c>
      <c r="J54" s="278">
        <v>387.61</v>
      </c>
    </row>
    <row r="55" spans="1:10" ht="25.5" x14ac:dyDescent="0.2">
      <c r="A55" s="277" t="s">
        <v>1482</v>
      </c>
      <c r="B55" s="163" t="s">
        <v>1528</v>
      </c>
      <c r="C55" s="259" t="s">
        <v>68</v>
      </c>
      <c r="D55" s="259" t="s">
        <v>1529</v>
      </c>
      <c r="E55" s="528" t="s">
        <v>1527</v>
      </c>
      <c r="F55" s="528"/>
      <c r="G55" s="164" t="s">
        <v>1</v>
      </c>
      <c r="H55" s="165">
        <v>1</v>
      </c>
      <c r="I55" s="166">
        <v>126.68</v>
      </c>
      <c r="J55" s="278">
        <v>126.68</v>
      </c>
    </row>
    <row r="56" spans="1:10" ht="25.5" x14ac:dyDescent="0.2">
      <c r="A56" s="277" t="s">
        <v>1482</v>
      </c>
      <c r="B56" s="163" t="s">
        <v>1536</v>
      </c>
      <c r="C56" s="259" t="s">
        <v>68</v>
      </c>
      <c r="D56" s="259" t="s">
        <v>1537</v>
      </c>
      <c r="E56" s="528" t="s">
        <v>1527</v>
      </c>
      <c r="F56" s="528"/>
      <c r="G56" s="164" t="s">
        <v>1</v>
      </c>
      <c r="H56" s="165">
        <v>1</v>
      </c>
      <c r="I56" s="166">
        <v>84.4</v>
      </c>
      <c r="J56" s="278">
        <v>84.4</v>
      </c>
    </row>
    <row r="57" spans="1:10" ht="38.25" x14ac:dyDescent="0.2">
      <c r="A57" s="277" t="s">
        <v>1482</v>
      </c>
      <c r="B57" s="163" t="s">
        <v>1530</v>
      </c>
      <c r="C57" s="259" t="s">
        <v>68</v>
      </c>
      <c r="D57" s="259" t="s">
        <v>1531</v>
      </c>
      <c r="E57" s="528" t="s">
        <v>1527</v>
      </c>
      <c r="F57" s="528"/>
      <c r="G57" s="164" t="s">
        <v>1</v>
      </c>
      <c r="H57" s="165">
        <v>1</v>
      </c>
      <c r="I57" s="166">
        <v>17.149999999999999</v>
      </c>
      <c r="J57" s="278">
        <v>17.149999999999999</v>
      </c>
    </row>
    <row r="58" spans="1:10" ht="51" x14ac:dyDescent="0.2">
      <c r="A58" s="277" t="s">
        <v>1482</v>
      </c>
      <c r="B58" s="163" t="s">
        <v>1542</v>
      </c>
      <c r="C58" s="259" t="s">
        <v>68</v>
      </c>
      <c r="D58" s="259" t="s">
        <v>1543</v>
      </c>
      <c r="E58" s="528" t="s">
        <v>1527</v>
      </c>
      <c r="F58" s="528"/>
      <c r="G58" s="164" t="s">
        <v>1</v>
      </c>
      <c r="H58" s="165">
        <v>1</v>
      </c>
      <c r="I58" s="166">
        <v>529.64</v>
      </c>
      <c r="J58" s="278">
        <v>529.64</v>
      </c>
    </row>
    <row r="59" spans="1:10" ht="38.25" x14ac:dyDescent="0.2">
      <c r="A59" s="277" t="s">
        <v>1482</v>
      </c>
      <c r="B59" s="163" t="s">
        <v>1547</v>
      </c>
      <c r="C59" s="259" t="s">
        <v>68</v>
      </c>
      <c r="D59" s="259" t="s">
        <v>1548</v>
      </c>
      <c r="E59" s="528" t="s">
        <v>1527</v>
      </c>
      <c r="F59" s="528"/>
      <c r="G59" s="164" t="s">
        <v>1</v>
      </c>
      <c r="H59" s="165">
        <v>1</v>
      </c>
      <c r="I59" s="166">
        <v>19.41</v>
      </c>
      <c r="J59" s="278">
        <v>19.41</v>
      </c>
    </row>
    <row r="60" spans="1:10" ht="38.25" x14ac:dyDescent="0.2">
      <c r="A60" s="277" t="s">
        <v>1482</v>
      </c>
      <c r="B60" s="163" t="s">
        <v>1534</v>
      </c>
      <c r="C60" s="259" t="s">
        <v>68</v>
      </c>
      <c r="D60" s="259" t="s">
        <v>1535</v>
      </c>
      <c r="E60" s="528" t="s">
        <v>1527</v>
      </c>
      <c r="F60" s="528"/>
      <c r="G60" s="164" t="s">
        <v>1</v>
      </c>
      <c r="H60" s="165">
        <v>1</v>
      </c>
      <c r="I60" s="166">
        <v>16.18</v>
      </c>
      <c r="J60" s="278">
        <v>16.18</v>
      </c>
    </row>
    <row r="61" spans="1:10" ht="38.25" x14ac:dyDescent="0.2">
      <c r="A61" s="279" t="s">
        <v>1492</v>
      </c>
      <c r="B61" s="167" t="s">
        <v>1561</v>
      </c>
      <c r="C61" s="260" t="s">
        <v>68</v>
      </c>
      <c r="D61" s="260" t="s">
        <v>1562</v>
      </c>
      <c r="E61" s="527" t="s">
        <v>1495</v>
      </c>
      <c r="F61" s="527"/>
      <c r="G61" s="168" t="s">
        <v>1</v>
      </c>
      <c r="H61" s="169">
        <v>3</v>
      </c>
      <c r="I61" s="170">
        <v>11.71</v>
      </c>
      <c r="J61" s="280">
        <v>35.130000000000003</v>
      </c>
    </row>
    <row r="62" spans="1:10" ht="38.25" x14ac:dyDescent="0.2">
      <c r="A62" s="279" t="s">
        <v>1492</v>
      </c>
      <c r="B62" s="167" t="s">
        <v>1567</v>
      </c>
      <c r="C62" s="260" t="s">
        <v>68</v>
      </c>
      <c r="D62" s="260" t="s">
        <v>1568</v>
      </c>
      <c r="E62" s="527" t="s">
        <v>1495</v>
      </c>
      <c r="F62" s="527"/>
      <c r="G62" s="168" t="s">
        <v>1</v>
      </c>
      <c r="H62" s="169">
        <v>2</v>
      </c>
      <c r="I62" s="170">
        <v>1.43</v>
      </c>
      <c r="J62" s="280">
        <v>2.86</v>
      </c>
    </row>
    <row r="63" spans="1:10" ht="25.5" x14ac:dyDescent="0.2">
      <c r="A63" s="279" t="s">
        <v>1492</v>
      </c>
      <c r="B63" s="167" t="s">
        <v>1559</v>
      </c>
      <c r="C63" s="260" t="s">
        <v>68</v>
      </c>
      <c r="D63" s="260" t="s">
        <v>1560</v>
      </c>
      <c r="E63" s="527" t="s">
        <v>1495</v>
      </c>
      <c r="F63" s="527"/>
      <c r="G63" s="168" t="s">
        <v>1</v>
      </c>
      <c r="H63" s="169">
        <v>0.06</v>
      </c>
      <c r="I63" s="170">
        <v>61.6</v>
      </c>
      <c r="J63" s="280">
        <v>3.69</v>
      </c>
    </row>
    <row r="64" spans="1:10" ht="25.5" x14ac:dyDescent="0.2">
      <c r="A64" s="279" t="s">
        <v>1492</v>
      </c>
      <c r="B64" s="167" t="s">
        <v>1565</v>
      </c>
      <c r="C64" s="260" t="s">
        <v>68</v>
      </c>
      <c r="D64" s="260" t="s">
        <v>1566</v>
      </c>
      <c r="E64" s="527" t="s">
        <v>1495</v>
      </c>
      <c r="F64" s="527"/>
      <c r="G64" s="168" t="s">
        <v>1</v>
      </c>
      <c r="H64" s="169">
        <v>1</v>
      </c>
      <c r="I64" s="170">
        <v>38.89</v>
      </c>
      <c r="J64" s="280">
        <v>38.89</v>
      </c>
    </row>
    <row r="65" spans="1:10" x14ac:dyDescent="0.2">
      <c r="A65" s="279" t="s">
        <v>1492</v>
      </c>
      <c r="B65" s="167" t="s">
        <v>1563</v>
      </c>
      <c r="C65" s="260" t="s">
        <v>68</v>
      </c>
      <c r="D65" s="260" t="s">
        <v>1564</v>
      </c>
      <c r="E65" s="527" t="s">
        <v>1495</v>
      </c>
      <c r="F65" s="527"/>
      <c r="G65" s="168" t="s">
        <v>8</v>
      </c>
      <c r="H65" s="169">
        <v>0.16639999999999999</v>
      </c>
      <c r="I65" s="170">
        <v>2.4</v>
      </c>
      <c r="J65" s="280">
        <v>0.39</v>
      </c>
    </row>
    <row r="66" spans="1:10" ht="25.5" x14ac:dyDescent="0.2">
      <c r="A66" s="279" t="s">
        <v>1492</v>
      </c>
      <c r="B66" s="167" t="s">
        <v>1569</v>
      </c>
      <c r="C66" s="260" t="s">
        <v>68</v>
      </c>
      <c r="D66" s="260" t="s">
        <v>1570</v>
      </c>
      <c r="E66" s="527" t="s">
        <v>1495</v>
      </c>
      <c r="F66" s="527"/>
      <c r="G66" s="168" t="s">
        <v>1</v>
      </c>
      <c r="H66" s="169">
        <v>1</v>
      </c>
      <c r="I66" s="170">
        <v>24.6</v>
      </c>
      <c r="J66" s="280">
        <v>24.6</v>
      </c>
    </row>
    <row r="67" spans="1:10" x14ac:dyDescent="0.2">
      <c r="A67" s="279" t="s">
        <v>1492</v>
      </c>
      <c r="B67" s="167" t="s">
        <v>1553</v>
      </c>
      <c r="C67" s="260" t="s">
        <v>68</v>
      </c>
      <c r="D67" s="260" t="s">
        <v>1554</v>
      </c>
      <c r="E67" s="527" t="s">
        <v>1495</v>
      </c>
      <c r="F67" s="527"/>
      <c r="G67" s="168" t="s">
        <v>1</v>
      </c>
      <c r="H67" s="169">
        <v>2</v>
      </c>
      <c r="I67" s="170">
        <v>0.35</v>
      </c>
      <c r="J67" s="280">
        <v>0.7</v>
      </c>
    </row>
    <row r="68" spans="1:10" ht="25.5" x14ac:dyDescent="0.2">
      <c r="A68" s="279" t="s">
        <v>1492</v>
      </c>
      <c r="B68" s="167" t="s">
        <v>1555</v>
      </c>
      <c r="C68" s="260" t="s">
        <v>68</v>
      </c>
      <c r="D68" s="260" t="s">
        <v>1556</v>
      </c>
      <c r="E68" s="527" t="s">
        <v>1495</v>
      </c>
      <c r="F68" s="527"/>
      <c r="G68" s="168" t="s">
        <v>1</v>
      </c>
      <c r="H68" s="169">
        <v>1</v>
      </c>
      <c r="I68" s="170">
        <v>5.92</v>
      </c>
      <c r="J68" s="280">
        <v>5.92</v>
      </c>
    </row>
    <row r="69" spans="1:10" ht="38.25" x14ac:dyDescent="0.2">
      <c r="A69" s="279" t="s">
        <v>1492</v>
      </c>
      <c r="B69" s="167" t="s">
        <v>1557</v>
      </c>
      <c r="C69" s="260" t="s">
        <v>68</v>
      </c>
      <c r="D69" s="260" t="s">
        <v>1558</v>
      </c>
      <c r="E69" s="527" t="s">
        <v>1495</v>
      </c>
      <c r="F69" s="527"/>
      <c r="G69" s="168" t="s">
        <v>1</v>
      </c>
      <c r="H69" s="169">
        <v>1</v>
      </c>
      <c r="I69" s="170">
        <v>259.14</v>
      </c>
      <c r="J69" s="280">
        <v>259.14</v>
      </c>
    </row>
    <row r="70" spans="1:10" x14ac:dyDescent="0.2">
      <c r="A70" s="281"/>
      <c r="B70" s="282"/>
      <c r="C70" s="282"/>
      <c r="D70" s="282"/>
      <c r="E70" s="282"/>
      <c r="F70" s="283"/>
      <c r="G70" s="282"/>
      <c r="H70" s="283"/>
      <c r="I70" s="282"/>
      <c r="J70" s="284"/>
    </row>
    <row r="71" spans="1:10" ht="13.5" thickBot="1" x14ac:dyDescent="0.25">
      <c r="A71" s="281"/>
      <c r="B71" s="282"/>
      <c r="C71" s="282"/>
      <c r="D71" s="282"/>
      <c r="E71" s="282"/>
      <c r="F71" s="283"/>
      <c r="G71" s="282"/>
      <c r="H71" s="533"/>
      <c r="I71" s="533"/>
      <c r="J71" s="284"/>
    </row>
    <row r="72" spans="1:10" ht="13.5" thickTop="1" x14ac:dyDescent="0.2">
      <c r="A72" s="285"/>
      <c r="B72" s="171"/>
      <c r="C72" s="171"/>
      <c r="D72" s="171"/>
      <c r="E72" s="171"/>
      <c r="F72" s="171"/>
      <c r="G72" s="171"/>
      <c r="H72" s="171"/>
      <c r="I72" s="171"/>
      <c r="J72" s="286"/>
    </row>
    <row r="73" spans="1:10" ht="15" x14ac:dyDescent="0.2">
      <c r="A73" s="273"/>
      <c r="B73" s="157" t="s">
        <v>399</v>
      </c>
      <c r="C73" s="268" t="s">
        <v>1472</v>
      </c>
      <c r="D73" s="268" t="s">
        <v>1473</v>
      </c>
      <c r="E73" s="525" t="s">
        <v>1474</v>
      </c>
      <c r="F73" s="525"/>
      <c r="G73" s="158" t="s">
        <v>1475</v>
      </c>
      <c r="H73" s="157" t="s">
        <v>1476</v>
      </c>
      <c r="I73" s="157" t="s">
        <v>1477</v>
      </c>
      <c r="J73" s="274" t="s">
        <v>1478</v>
      </c>
    </row>
    <row r="74" spans="1:10" ht="38.25" x14ac:dyDescent="0.2">
      <c r="A74" s="275" t="s">
        <v>409</v>
      </c>
      <c r="B74" s="159" t="s">
        <v>1571</v>
      </c>
      <c r="C74" s="267" t="s">
        <v>68</v>
      </c>
      <c r="D74" s="267" t="s">
        <v>1572</v>
      </c>
      <c r="E74" s="526" t="s">
        <v>1573</v>
      </c>
      <c r="F74" s="526"/>
      <c r="G74" s="160" t="s">
        <v>8</v>
      </c>
      <c r="H74" s="161">
        <v>1</v>
      </c>
      <c r="I74" s="162">
        <v>57.17</v>
      </c>
      <c r="J74" s="276">
        <v>57.17</v>
      </c>
    </row>
    <row r="75" spans="1:10" ht="25.5" x14ac:dyDescent="0.2">
      <c r="A75" s="277" t="s">
        <v>1482</v>
      </c>
      <c r="B75" s="163" t="s">
        <v>1515</v>
      </c>
      <c r="C75" s="259" t="s">
        <v>68</v>
      </c>
      <c r="D75" s="259" t="s">
        <v>1516</v>
      </c>
      <c r="E75" s="528" t="s">
        <v>1513</v>
      </c>
      <c r="F75" s="528"/>
      <c r="G75" s="164" t="s">
        <v>1517</v>
      </c>
      <c r="H75" s="165">
        <v>7.0000000000000001E-3</v>
      </c>
      <c r="I75" s="166">
        <v>22.89</v>
      </c>
      <c r="J75" s="278">
        <v>0.16</v>
      </c>
    </row>
    <row r="76" spans="1:10" ht="25.5" x14ac:dyDescent="0.2">
      <c r="A76" s="277" t="s">
        <v>1482</v>
      </c>
      <c r="B76" s="163" t="s">
        <v>1509</v>
      </c>
      <c r="C76" s="259" t="s">
        <v>68</v>
      </c>
      <c r="D76" s="259" t="s">
        <v>1510</v>
      </c>
      <c r="E76" s="528" t="s">
        <v>1488</v>
      </c>
      <c r="F76" s="528"/>
      <c r="G76" s="164" t="s">
        <v>1489</v>
      </c>
      <c r="H76" s="165">
        <v>0.72470000000000001</v>
      </c>
      <c r="I76" s="166">
        <v>19.22</v>
      </c>
      <c r="J76" s="278">
        <v>13.92</v>
      </c>
    </row>
    <row r="77" spans="1:10" ht="25.5" x14ac:dyDescent="0.2">
      <c r="A77" s="277" t="s">
        <v>1482</v>
      </c>
      <c r="B77" s="163" t="s">
        <v>1505</v>
      </c>
      <c r="C77" s="259" t="s">
        <v>68</v>
      </c>
      <c r="D77" s="259" t="s">
        <v>1506</v>
      </c>
      <c r="E77" s="528" t="s">
        <v>1507</v>
      </c>
      <c r="F77" s="528"/>
      <c r="G77" s="164" t="s">
        <v>1508</v>
      </c>
      <c r="H77" s="165">
        <v>4.0000000000000001E-3</v>
      </c>
      <c r="I77" s="166">
        <v>446.55</v>
      </c>
      <c r="J77" s="278">
        <v>1.78</v>
      </c>
    </row>
    <row r="78" spans="1:10" ht="25.5" x14ac:dyDescent="0.2">
      <c r="A78" s="277" t="s">
        <v>1482</v>
      </c>
      <c r="B78" s="163" t="s">
        <v>1490</v>
      </c>
      <c r="C78" s="259" t="s">
        <v>68</v>
      </c>
      <c r="D78" s="259" t="s">
        <v>1491</v>
      </c>
      <c r="E78" s="528" t="s">
        <v>1488</v>
      </c>
      <c r="F78" s="528"/>
      <c r="G78" s="164" t="s">
        <v>1489</v>
      </c>
      <c r="H78" s="165">
        <v>0.72470000000000001</v>
      </c>
      <c r="I78" s="166">
        <v>22.51</v>
      </c>
      <c r="J78" s="278">
        <v>16.309999999999999</v>
      </c>
    </row>
    <row r="79" spans="1:10" ht="25.5" x14ac:dyDescent="0.2">
      <c r="A79" s="277" t="s">
        <v>1482</v>
      </c>
      <c r="B79" s="163" t="s">
        <v>1511</v>
      </c>
      <c r="C79" s="259" t="s">
        <v>68</v>
      </c>
      <c r="D79" s="259" t="s">
        <v>1512</v>
      </c>
      <c r="E79" s="528" t="s">
        <v>1513</v>
      </c>
      <c r="F79" s="528"/>
      <c r="G79" s="164" t="s">
        <v>1514</v>
      </c>
      <c r="H79" s="165">
        <v>2.8000000000000001E-2</v>
      </c>
      <c r="I79" s="166">
        <v>21.82</v>
      </c>
      <c r="J79" s="278">
        <v>0.61</v>
      </c>
    </row>
    <row r="80" spans="1:10" ht="38.25" x14ac:dyDescent="0.2">
      <c r="A80" s="279" t="s">
        <v>1492</v>
      </c>
      <c r="B80" s="167" t="s">
        <v>1576</v>
      </c>
      <c r="C80" s="260" t="s">
        <v>68</v>
      </c>
      <c r="D80" s="260" t="s">
        <v>1577</v>
      </c>
      <c r="E80" s="527" t="s">
        <v>1495</v>
      </c>
      <c r="F80" s="527"/>
      <c r="G80" s="168" t="s">
        <v>8</v>
      </c>
      <c r="H80" s="169">
        <v>0.41249999999999998</v>
      </c>
      <c r="I80" s="170">
        <v>23.31</v>
      </c>
      <c r="J80" s="280">
        <v>9.61</v>
      </c>
    </row>
    <row r="81" spans="1:10" ht="38.25" x14ac:dyDescent="0.2">
      <c r="A81" s="279" t="s">
        <v>1492</v>
      </c>
      <c r="B81" s="167" t="s">
        <v>1578</v>
      </c>
      <c r="C81" s="260" t="s">
        <v>68</v>
      </c>
      <c r="D81" s="260" t="s">
        <v>1579</v>
      </c>
      <c r="E81" s="527" t="s">
        <v>1495</v>
      </c>
      <c r="F81" s="527"/>
      <c r="G81" s="168" t="s">
        <v>8</v>
      </c>
      <c r="H81" s="169">
        <v>0.74450000000000005</v>
      </c>
      <c r="I81" s="170">
        <v>6.48</v>
      </c>
      <c r="J81" s="280">
        <v>4.82</v>
      </c>
    </row>
    <row r="82" spans="1:10" ht="25.5" x14ac:dyDescent="0.2">
      <c r="A82" s="279" t="s">
        <v>1492</v>
      </c>
      <c r="B82" s="167" t="s">
        <v>1574</v>
      </c>
      <c r="C82" s="260" t="s">
        <v>68</v>
      </c>
      <c r="D82" s="260" t="s">
        <v>1575</v>
      </c>
      <c r="E82" s="527" t="s">
        <v>1495</v>
      </c>
      <c r="F82" s="527"/>
      <c r="G82" s="168" t="s">
        <v>8</v>
      </c>
      <c r="H82" s="169">
        <v>0.55000000000000004</v>
      </c>
      <c r="I82" s="170">
        <v>12.67</v>
      </c>
      <c r="J82" s="280">
        <v>6.96</v>
      </c>
    </row>
    <row r="83" spans="1:10" x14ac:dyDescent="0.2">
      <c r="A83" s="279" t="s">
        <v>1492</v>
      </c>
      <c r="B83" s="167" t="s">
        <v>1583</v>
      </c>
      <c r="C83" s="260" t="s">
        <v>68</v>
      </c>
      <c r="D83" s="260" t="s">
        <v>1584</v>
      </c>
      <c r="E83" s="527" t="s">
        <v>1495</v>
      </c>
      <c r="F83" s="527"/>
      <c r="G83" s="168" t="s">
        <v>25</v>
      </c>
      <c r="H83" s="169">
        <v>0.111</v>
      </c>
      <c r="I83" s="170">
        <v>20.34</v>
      </c>
      <c r="J83" s="280">
        <v>2.25</v>
      </c>
    </row>
    <row r="84" spans="1:10" x14ac:dyDescent="0.2">
      <c r="A84" s="279" t="s">
        <v>1492</v>
      </c>
      <c r="B84" s="167" t="s">
        <v>1580</v>
      </c>
      <c r="C84" s="260" t="s">
        <v>68</v>
      </c>
      <c r="D84" s="260" t="s">
        <v>1581</v>
      </c>
      <c r="E84" s="527" t="s">
        <v>1495</v>
      </c>
      <c r="F84" s="527"/>
      <c r="G84" s="168" t="s">
        <v>1582</v>
      </c>
      <c r="H84" s="169">
        <v>2.5600000000000001E-2</v>
      </c>
      <c r="I84" s="170">
        <v>29.65</v>
      </c>
      <c r="J84" s="280">
        <v>0.75</v>
      </c>
    </row>
    <row r="85" spans="1:10" x14ac:dyDescent="0.2">
      <c r="A85" s="281"/>
      <c r="B85" s="282"/>
      <c r="C85" s="282"/>
      <c r="D85" s="282"/>
      <c r="E85" s="282"/>
      <c r="F85" s="283"/>
      <c r="G85" s="282"/>
      <c r="H85" s="283"/>
      <c r="I85" s="282"/>
      <c r="J85" s="284"/>
    </row>
    <row r="86" spans="1:10" ht="13.5" thickBot="1" x14ac:dyDescent="0.25">
      <c r="A86" s="281"/>
      <c r="B86" s="282"/>
      <c r="C86" s="282"/>
      <c r="D86" s="282"/>
      <c r="E86" s="282"/>
      <c r="F86" s="283"/>
      <c r="G86" s="282"/>
      <c r="H86" s="533"/>
      <c r="I86" s="533"/>
      <c r="J86" s="284"/>
    </row>
    <row r="87" spans="1:10" ht="13.5" thickTop="1" x14ac:dyDescent="0.2">
      <c r="A87" s="285"/>
      <c r="B87" s="171"/>
      <c r="C87" s="171"/>
      <c r="D87" s="171"/>
      <c r="E87" s="171"/>
      <c r="F87" s="171"/>
      <c r="G87" s="171"/>
      <c r="H87" s="171"/>
      <c r="I87" s="171"/>
      <c r="J87" s="286"/>
    </row>
    <row r="88" spans="1:10" ht="15" x14ac:dyDescent="0.2">
      <c r="A88" s="273"/>
      <c r="B88" s="157" t="s">
        <v>399</v>
      </c>
      <c r="C88" s="268" t="s">
        <v>1472</v>
      </c>
      <c r="D88" s="268" t="s">
        <v>1473</v>
      </c>
      <c r="E88" s="525" t="s">
        <v>1474</v>
      </c>
      <c r="F88" s="525"/>
      <c r="G88" s="158" t="s">
        <v>1475</v>
      </c>
      <c r="H88" s="157" t="s">
        <v>1476</v>
      </c>
      <c r="I88" s="157" t="s">
        <v>1477</v>
      </c>
      <c r="J88" s="274" t="s">
        <v>1478</v>
      </c>
    </row>
    <row r="89" spans="1:10" ht="38.25" x14ac:dyDescent="0.2">
      <c r="A89" s="275" t="s">
        <v>409</v>
      </c>
      <c r="B89" s="159" t="s">
        <v>1585</v>
      </c>
      <c r="C89" s="267" t="s">
        <v>68</v>
      </c>
      <c r="D89" s="267" t="s">
        <v>1586</v>
      </c>
      <c r="E89" s="526" t="s">
        <v>1587</v>
      </c>
      <c r="F89" s="526"/>
      <c r="G89" s="160" t="s">
        <v>1481</v>
      </c>
      <c r="H89" s="161">
        <v>1</v>
      </c>
      <c r="I89" s="162">
        <v>0.6</v>
      </c>
      <c r="J89" s="276">
        <v>0.6</v>
      </c>
    </row>
    <row r="90" spans="1:10" ht="25.5" x14ac:dyDescent="0.2">
      <c r="A90" s="277" t="s">
        <v>1482</v>
      </c>
      <c r="B90" s="163" t="s">
        <v>1590</v>
      </c>
      <c r="C90" s="259" t="s">
        <v>68</v>
      </c>
      <c r="D90" s="259" t="s">
        <v>1591</v>
      </c>
      <c r="E90" s="528" t="s">
        <v>1513</v>
      </c>
      <c r="F90" s="528"/>
      <c r="G90" s="164" t="s">
        <v>1514</v>
      </c>
      <c r="H90" s="165">
        <v>2.8999999999999998E-3</v>
      </c>
      <c r="I90" s="166">
        <v>70.099999999999994</v>
      </c>
      <c r="J90" s="278">
        <v>0.2</v>
      </c>
    </row>
    <row r="91" spans="1:10" ht="25.5" x14ac:dyDescent="0.2">
      <c r="A91" s="277" t="s">
        <v>1482</v>
      </c>
      <c r="B91" s="163" t="s">
        <v>1592</v>
      </c>
      <c r="C91" s="259" t="s">
        <v>68</v>
      </c>
      <c r="D91" s="259" t="s">
        <v>1593</v>
      </c>
      <c r="E91" s="528" t="s">
        <v>1513</v>
      </c>
      <c r="F91" s="528"/>
      <c r="G91" s="164" t="s">
        <v>1517</v>
      </c>
      <c r="H91" s="165">
        <v>1.6999999999999999E-3</v>
      </c>
      <c r="I91" s="166">
        <v>192.46</v>
      </c>
      <c r="J91" s="278">
        <v>0.32</v>
      </c>
    </row>
    <row r="92" spans="1:10" ht="25.5" x14ac:dyDescent="0.2">
      <c r="A92" s="277" t="s">
        <v>1482</v>
      </c>
      <c r="B92" s="163" t="s">
        <v>1588</v>
      </c>
      <c r="C92" s="259" t="s">
        <v>68</v>
      </c>
      <c r="D92" s="259" t="s">
        <v>1589</v>
      </c>
      <c r="E92" s="528" t="s">
        <v>1488</v>
      </c>
      <c r="F92" s="528"/>
      <c r="G92" s="164" t="s">
        <v>1489</v>
      </c>
      <c r="H92" s="165">
        <v>4.5999999999999999E-3</v>
      </c>
      <c r="I92" s="166">
        <v>19.5</v>
      </c>
      <c r="J92" s="278">
        <v>0.08</v>
      </c>
    </row>
    <row r="93" spans="1:10" x14ac:dyDescent="0.2">
      <c r="A93" s="281"/>
      <c r="B93" s="282"/>
      <c r="C93" s="282"/>
      <c r="D93" s="282"/>
      <c r="E93" s="282"/>
      <c r="F93" s="283"/>
      <c r="G93" s="282"/>
      <c r="H93" s="283"/>
      <c r="I93" s="282"/>
      <c r="J93" s="284"/>
    </row>
    <row r="94" spans="1:10" ht="13.5" thickBot="1" x14ac:dyDescent="0.25">
      <c r="A94" s="281"/>
      <c r="B94" s="282"/>
      <c r="C94" s="282"/>
      <c r="D94" s="282"/>
      <c r="E94" s="282"/>
      <c r="F94" s="283"/>
      <c r="G94" s="282"/>
      <c r="H94" s="533"/>
      <c r="I94" s="533"/>
      <c r="J94" s="284"/>
    </row>
    <row r="95" spans="1:10" ht="13.5" thickTop="1" x14ac:dyDescent="0.2">
      <c r="A95" s="285"/>
      <c r="B95" s="171"/>
      <c r="C95" s="171"/>
      <c r="D95" s="171"/>
      <c r="E95" s="171"/>
      <c r="F95" s="171"/>
      <c r="G95" s="171"/>
      <c r="H95" s="171"/>
      <c r="I95" s="171"/>
      <c r="J95" s="286"/>
    </row>
    <row r="96" spans="1:10" ht="15" x14ac:dyDescent="0.2">
      <c r="A96" s="273"/>
      <c r="B96" s="157" t="s">
        <v>399</v>
      </c>
      <c r="C96" s="268" t="s">
        <v>1472</v>
      </c>
      <c r="D96" s="268" t="s">
        <v>1473</v>
      </c>
      <c r="E96" s="525" t="s">
        <v>1474</v>
      </c>
      <c r="F96" s="525"/>
      <c r="G96" s="158" t="s">
        <v>1475</v>
      </c>
      <c r="H96" s="157" t="s">
        <v>1476</v>
      </c>
      <c r="I96" s="157" t="s">
        <v>1477</v>
      </c>
      <c r="J96" s="274" t="s">
        <v>1478</v>
      </c>
    </row>
    <row r="97" spans="1:10" ht="38.25" x14ac:dyDescent="0.2">
      <c r="A97" s="275" t="s">
        <v>409</v>
      </c>
      <c r="B97" s="159" t="s">
        <v>1594</v>
      </c>
      <c r="C97" s="267" t="s">
        <v>68</v>
      </c>
      <c r="D97" s="267" t="s">
        <v>430</v>
      </c>
      <c r="E97" s="526" t="s">
        <v>1595</v>
      </c>
      <c r="F97" s="526"/>
      <c r="G97" s="160" t="s">
        <v>1508</v>
      </c>
      <c r="H97" s="161">
        <v>1</v>
      </c>
      <c r="I97" s="162">
        <v>37.700000000000003</v>
      </c>
      <c r="J97" s="276">
        <v>37.700000000000003</v>
      </c>
    </row>
    <row r="98" spans="1:10" ht="25.5" x14ac:dyDescent="0.2">
      <c r="A98" s="277" t="s">
        <v>1482</v>
      </c>
      <c r="B98" s="163" t="s">
        <v>1486</v>
      </c>
      <c r="C98" s="259" t="s">
        <v>68</v>
      </c>
      <c r="D98" s="259" t="s">
        <v>1487</v>
      </c>
      <c r="E98" s="528" t="s">
        <v>1488</v>
      </c>
      <c r="F98" s="528"/>
      <c r="G98" s="164" t="s">
        <v>1489</v>
      </c>
      <c r="H98" s="165">
        <v>0.16600000000000001</v>
      </c>
      <c r="I98" s="166">
        <v>18.670000000000002</v>
      </c>
      <c r="J98" s="278">
        <v>3.09</v>
      </c>
    </row>
    <row r="99" spans="1:10" ht="51" x14ac:dyDescent="0.2">
      <c r="A99" s="277" t="s">
        <v>1482</v>
      </c>
      <c r="B99" s="163" t="s">
        <v>1596</v>
      </c>
      <c r="C99" s="259" t="s">
        <v>68</v>
      </c>
      <c r="D99" s="259" t="s">
        <v>1597</v>
      </c>
      <c r="E99" s="528" t="s">
        <v>1513</v>
      </c>
      <c r="F99" s="528"/>
      <c r="G99" s="164" t="s">
        <v>1517</v>
      </c>
      <c r="H99" s="165">
        <v>0.192</v>
      </c>
      <c r="I99" s="166">
        <v>139.63999999999999</v>
      </c>
      <c r="J99" s="278">
        <v>26.81</v>
      </c>
    </row>
    <row r="100" spans="1:10" ht="25.5" x14ac:dyDescent="0.2">
      <c r="A100" s="277" t="s">
        <v>1482</v>
      </c>
      <c r="B100" s="163" t="s">
        <v>1598</v>
      </c>
      <c r="C100" s="259" t="s">
        <v>68</v>
      </c>
      <c r="D100" s="259" t="s">
        <v>1599</v>
      </c>
      <c r="E100" s="528" t="s">
        <v>1488</v>
      </c>
      <c r="F100" s="528"/>
      <c r="G100" s="164" t="s">
        <v>1489</v>
      </c>
      <c r="H100" s="165">
        <v>0.105</v>
      </c>
      <c r="I100" s="166">
        <v>23.1</v>
      </c>
      <c r="J100" s="278">
        <v>2.42</v>
      </c>
    </row>
    <row r="101" spans="1:10" ht="51" x14ac:dyDescent="0.2">
      <c r="A101" s="277" t="s">
        <v>1482</v>
      </c>
      <c r="B101" s="163" t="s">
        <v>1600</v>
      </c>
      <c r="C101" s="259" t="s">
        <v>68</v>
      </c>
      <c r="D101" s="259" t="s">
        <v>1601</v>
      </c>
      <c r="E101" s="528" t="s">
        <v>1513</v>
      </c>
      <c r="F101" s="528"/>
      <c r="G101" s="164" t="s">
        <v>1514</v>
      </c>
      <c r="H101" s="165">
        <v>9.6000000000000002E-2</v>
      </c>
      <c r="I101" s="166">
        <v>56.07</v>
      </c>
      <c r="J101" s="278">
        <v>5.38</v>
      </c>
    </row>
    <row r="102" spans="1:10" x14ac:dyDescent="0.2">
      <c r="A102" s="281"/>
      <c r="B102" s="282"/>
      <c r="C102" s="282"/>
      <c r="D102" s="282"/>
      <c r="E102" s="282"/>
      <c r="F102" s="283"/>
      <c r="G102" s="282"/>
      <c r="H102" s="283"/>
      <c r="I102" s="282"/>
      <c r="J102" s="284"/>
    </row>
    <row r="103" spans="1:10" ht="13.5" thickBot="1" x14ac:dyDescent="0.25">
      <c r="A103" s="281"/>
      <c r="B103" s="282"/>
      <c r="C103" s="282"/>
      <c r="D103" s="282"/>
      <c r="E103" s="282"/>
      <c r="F103" s="283"/>
      <c r="G103" s="282"/>
      <c r="H103" s="533"/>
      <c r="I103" s="533"/>
      <c r="J103" s="284"/>
    </row>
    <row r="104" spans="1:10" ht="13.5" thickTop="1" x14ac:dyDescent="0.2">
      <c r="A104" s="285"/>
      <c r="B104" s="171"/>
      <c r="C104" s="171"/>
      <c r="D104" s="171"/>
      <c r="E104" s="171"/>
      <c r="F104" s="171"/>
      <c r="G104" s="171"/>
      <c r="H104" s="171"/>
      <c r="I104" s="171"/>
      <c r="J104" s="286"/>
    </row>
    <row r="105" spans="1:10" ht="15" x14ac:dyDescent="0.2">
      <c r="A105" s="273"/>
      <c r="B105" s="157" t="s">
        <v>399</v>
      </c>
      <c r="C105" s="268" t="s">
        <v>1472</v>
      </c>
      <c r="D105" s="268" t="s">
        <v>1473</v>
      </c>
      <c r="E105" s="525" t="s">
        <v>1474</v>
      </c>
      <c r="F105" s="525"/>
      <c r="G105" s="158" t="s">
        <v>1475</v>
      </c>
      <c r="H105" s="157" t="s">
        <v>1476</v>
      </c>
      <c r="I105" s="157" t="s">
        <v>1477</v>
      </c>
      <c r="J105" s="274" t="s">
        <v>1478</v>
      </c>
    </row>
    <row r="106" spans="1:10" ht="51" x14ac:dyDescent="0.2">
      <c r="A106" s="275" t="s">
        <v>409</v>
      </c>
      <c r="B106" s="159" t="s">
        <v>1602</v>
      </c>
      <c r="C106" s="267" t="s">
        <v>68</v>
      </c>
      <c r="D106" s="267" t="s">
        <v>1603</v>
      </c>
      <c r="E106" s="526" t="s">
        <v>1595</v>
      </c>
      <c r="F106" s="526"/>
      <c r="G106" s="160" t="s">
        <v>1508</v>
      </c>
      <c r="H106" s="161">
        <v>1</v>
      </c>
      <c r="I106" s="162">
        <v>62.91</v>
      </c>
      <c r="J106" s="276">
        <v>62.91</v>
      </c>
    </row>
    <row r="107" spans="1:10" ht="51" x14ac:dyDescent="0.2">
      <c r="A107" s="277" t="s">
        <v>1482</v>
      </c>
      <c r="B107" s="163" t="s">
        <v>1606</v>
      </c>
      <c r="C107" s="259" t="s">
        <v>68</v>
      </c>
      <c r="D107" s="259" t="s">
        <v>1607</v>
      </c>
      <c r="E107" s="528" t="s">
        <v>1513</v>
      </c>
      <c r="F107" s="528"/>
      <c r="G107" s="164" t="s">
        <v>1517</v>
      </c>
      <c r="H107" s="165">
        <v>5.4000000000000003E-3</v>
      </c>
      <c r="I107" s="166">
        <v>312.27</v>
      </c>
      <c r="J107" s="278">
        <v>1.68</v>
      </c>
    </row>
    <row r="108" spans="1:10" ht="25.5" x14ac:dyDescent="0.2">
      <c r="A108" s="277" t="s">
        <v>1482</v>
      </c>
      <c r="B108" s="163" t="s">
        <v>1486</v>
      </c>
      <c r="C108" s="259" t="s">
        <v>68</v>
      </c>
      <c r="D108" s="259" t="s">
        <v>1487</v>
      </c>
      <c r="E108" s="528" t="s">
        <v>1488</v>
      </c>
      <c r="F108" s="528"/>
      <c r="G108" s="164" t="s">
        <v>1489</v>
      </c>
      <c r="H108" s="165">
        <v>3.0300000000000001E-2</v>
      </c>
      <c r="I108" s="166">
        <v>18.670000000000002</v>
      </c>
      <c r="J108" s="278">
        <v>0.56000000000000005</v>
      </c>
    </row>
    <row r="109" spans="1:10" ht="51" x14ac:dyDescent="0.2">
      <c r="A109" s="277" t="s">
        <v>1482</v>
      </c>
      <c r="B109" s="163" t="s">
        <v>1596</v>
      </c>
      <c r="C109" s="259" t="s">
        <v>68</v>
      </c>
      <c r="D109" s="259" t="s">
        <v>1597</v>
      </c>
      <c r="E109" s="528" t="s">
        <v>1513</v>
      </c>
      <c r="F109" s="528"/>
      <c r="G109" s="164" t="s">
        <v>1517</v>
      </c>
      <c r="H109" s="165">
        <v>2.2200000000000001E-2</v>
      </c>
      <c r="I109" s="166">
        <v>139.63999999999999</v>
      </c>
      <c r="J109" s="278">
        <v>3.1</v>
      </c>
    </row>
    <row r="110" spans="1:10" ht="25.5" x14ac:dyDescent="0.2">
      <c r="A110" s="277" t="s">
        <v>1482</v>
      </c>
      <c r="B110" s="163" t="s">
        <v>1604</v>
      </c>
      <c r="C110" s="259" t="s">
        <v>68</v>
      </c>
      <c r="D110" s="259" t="s">
        <v>1605</v>
      </c>
      <c r="E110" s="528" t="s">
        <v>1513</v>
      </c>
      <c r="F110" s="528"/>
      <c r="G110" s="164" t="s">
        <v>1517</v>
      </c>
      <c r="H110" s="165">
        <v>0.1285</v>
      </c>
      <c r="I110" s="166">
        <v>30.12</v>
      </c>
      <c r="J110" s="278">
        <v>3.87</v>
      </c>
    </row>
    <row r="111" spans="1:10" ht="51" x14ac:dyDescent="0.2">
      <c r="A111" s="277" t="s">
        <v>1482</v>
      </c>
      <c r="B111" s="163" t="s">
        <v>1608</v>
      </c>
      <c r="C111" s="259" t="s">
        <v>68</v>
      </c>
      <c r="D111" s="259" t="s">
        <v>1609</v>
      </c>
      <c r="E111" s="528" t="s">
        <v>1513</v>
      </c>
      <c r="F111" s="528"/>
      <c r="G111" s="164" t="s">
        <v>1514</v>
      </c>
      <c r="H111" s="165">
        <v>5.9999999999999995E-4</v>
      </c>
      <c r="I111" s="166">
        <v>68.209999999999994</v>
      </c>
      <c r="J111" s="278">
        <v>0.04</v>
      </c>
    </row>
    <row r="112" spans="1:10" ht="51" x14ac:dyDescent="0.2">
      <c r="A112" s="277" t="s">
        <v>1482</v>
      </c>
      <c r="B112" s="163" t="s">
        <v>1600</v>
      </c>
      <c r="C112" s="259" t="s">
        <v>68</v>
      </c>
      <c r="D112" s="259" t="s">
        <v>1601</v>
      </c>
      <c r="E112" s="528" t="s">
        <v>1513</v>
      </c>
      <c r="F112" s="528"/>
      <c r="G112" s="164" t="s">
        <v>1514</v>
      </c>
      <c r="H112" s="165">
        <v>3.2099999999999997E-2</v>
      </c>
      <c r="I112" s="166">
        <v>56.07</v>
      </c>
      <c r="J112" s="278">
        <v>1.79</v>
      </c>
    </row>
    <row r="113" spans="1:10" ht="25.5" x14ac:dyDescent="0.2">
      <c r="A113" s="279" t="s">
        <v>1492</v>
      </c>
      <c r="B113" s="167" t="s">
        <v>1610</v>
      </c>
      <c r="C113" s="260" t="s">
        <v>68</v>
      </c>
      <c r="D113" s="260" t="s">
        <v>1611</v>
      </c>
      <c r="E113" s="527" t="s">
        <v>1495</v>
      </c>
      <c r="F113" s="527"/>
      <c r="G113" s="168" t="s">
        <v>1612</v>
      </c>
      <c r="H113" s="169">
        <v>1.3889</v>
      </c>
      <c r="I113" s="170">
        <v>37.35</v>
      </c>
      <c r="J113" s="280">
        <v>51.87</v>
      </c>
    </row>
    <row r="114" spans="1:10" x14ac:dyDescent="0.2">
      <c r="A114" s="281"/>
      <c r="B114" s="282"/>
      <c r="C114" s="282"/>
      <c r="D114" s="282"/>
      <c r="E114" s="282"/>
      <c r="F114" s="283"/>
      <c r="G114" s="282"/>
      <c r="H114" s="283"/>
      <c r="I114" s="282"/>
      <c r="J114" s="284"/>
    </row>
    <row r="115" spans="1:10" ht="13.5" thickBot="1" x14ac:dyDescent="0.25">
      <c r="A115" s="281"/>
      <c r="B115" s="282"/>
      <c r="C115" s="282"/>
      <c r="D115" s="282"/>
      <c r="E115" s="282"/>
      <c r="F115" s="283"/>
      <c r="G115" s="282"/>
      <c r="H115" s="533"/>
      <c r="I115" s="533"/>
      <c r="J115" s="284"/>
    </row>
    <row r="116" spans="1:10" ht="13.5" thickTop="1" x14ac:dyDescent="0.2">
      <c r="A116" s="285"/>
      <c r="B116" s="171"/>
      <c r="C116" s="171"/>
      <c r="D116" s="171"/>
      <c r="E116" s="171"/>
      <c r="F116" s="171"/>
      <c r="G116" s="171"/>
      <c r="H116" s="171"/>
      <c r="I116" s="171"/>
      <c r="J116" s="286"/>
    </row>
    <row r="117" spans="1:10" ht="15" x14ac:dyDescent="0.2">
      <c r="A117" s="273"/>
      <c r="B117" s="157" t="s">
        <v>399</v>
      </c>
      <c r="C117" s="268" t="s">
        <v>1472</v>
      </c>
      <c r="D117" s="268" t="s">
        <v>1473</v>
      </c>
      <c r="E117" s="525" t="s">
        <v>1474</v>
      </c>
      <c r="F117" s="525"/>
      <c r="G117" s="158" t="s">
        <v>1475</v>
      </c>
      <c r="H117" s="157" t="s">
        <v>1476</v>
      </c>
      <c r="I117" s="157" t="s">
        <v>1477</v>
      </c>
      <c r="J117" s="274" t="s">
        <v>1478</v>
      </c>
    </row>
    <row r="118" spans="1:10" ht="38.25" x14ac:dyDescent="0.2">
      <c r="A118" s="275" t="s">
        <v>409</v>
      </c>
      <c r="B118" s="159" t="s">
        <v>1613</v>
      </c>
      <c r="C118" s="267" t="s">
        <v>68</v>
      </c>
      <c r="D118" s="267" t="s">
        <v>433</v>
      </c>
      <c r="E118" s="526" t="s">
        <v>1595</v>
      </c>
      <c r="F118" s="526"/>
      <c r="G118" s="160" t="s">
        <v>1508</v>
      </c>
      <c r="H118" s="161">
        <v>1</v>
      </c>
      <c r="I118" s="162">
        <v>50.7</v>
      </c>
      <c r="J118" s="276">
        <v>50.7</v>
      </c>
    </row>
    <row r="119" spans="1:10" ht="25.5" x14ac:dyDescent="0.2">
      <c r="A119" s="277" t="s">
        <v>1482</v>
      </c>
      <c r="B119" s="163" t="s">
        <v>1614</v>
      </c>
      <c r="C119" s="259" t="s">
        <v>68</v>
      </c>
      <c r="D119" s="259" t="s">
        <v>1615</v>
      </c>
      <c r="E119" s="528" t="s">
        <v>1513</v>
      </c>
      <c r="F119" s="528"/>
      <c r="G119" s="164" t="s">
        <v>1514</v>
      </c>
      <c r="H119" s="165">
        <v>0.16400000000000001</v>
      </c>
      <c r="I119" s="166">
        <v>58.78</v>
      </c>
      <c r="J119" s="278">
        <v>9.6300000000000008</v>
      </c>
    </row>
    <row r="120" spans="1:10" ht="25.5" x14ac:dyDescent="0.2">
      <c r="A120" s="277" t="s">
        <v>1482</v>
      </c>
      <c r="B120" s="163" t="s">
        <v>1486</v>
      </c>
      <c r="C120" s="259" t="s">
        <v>68</v>
      </c>
      <c r="D120" s="259" t="s">
        <v>1487</v>
      </c>
      <c r="E120" s="528" t="s">
        <v>1488</v>
      </c>
      <c r="F120" s="528"/>
      <c r="G120" s="164" t="s">
        <v>1489</v>
      </c>
      <c r="H120" s="165">
        <v>0.13600000000000001</v>
      </c>
      <c r="I120" s="166">
        <v>18.670000000000002</v>
      </c>
      <c r="J120" s="278">
        <v>2.5299999999999998</v>
      </c>
    </row>
    <row r="121" spans="1:10" ht="25.5" x14ac:dyDescent="0.2">
      <c r="A121" s="277" t="s">
        <v>1482</v>
      </c>
      <c r="B121" s="163" t="s">
        <v>1598</v>
      </c>
      <c r="C121" s="259" t="s">
        <v>68</v>
      </c>
      <c r="D121" s="259" t="s">
        <v>1599</v>
      </c>
      <c r="E121" s="528" t="s">
        <v>1488</v>
      </c>
      <c r="F121" s="528"/>
      <c r="G121" s="164" t="s">
        <v>1489</v>
      </c>
      <c r="H121" s="165">
        <v>8.5999999999999993E-2</v>
      </c>
      <c r="I121" s="166">
        <v>23.1</v>
      </c>
      <c r="J121" s="278">
        <v>1.98</v>
      </c>
    </row>
    <row r="122" spans="1:10" ht="25.5" x14ac:dyDescent="0.2">
      <c r="A122" s="277" t="s">
        <v>1482</v>
      </c>
      <c r="B122" s="163" t="s">
        <v>1616</v>
      </c>
      <c r="C122" s="259" t="s">
        <v>68</v>
      </c>
      <c r="D122" s="259" t="s">
        <v>1617</v>
      </c>
      <c r="E122" s="528" t="s">
        <v>1513</v>
      </c>
      <c r="F122" s="528"/>
      <c r="G122" s="164" t="s">
        <v>1517</v>
      </c>
      <c r="H122" s="165">
        <v>0.32800000000000001</v>
      </c>
      <c r="I122" s="166">
        <v>111.48</v>
      </c>
      <c r="J122" s="278">
        <v>36.56</v>
      </c>
    </row>
    <row r="123" spans="1:10" x14ac:dyDescent="0.2">
      <c r="A123" s="281"/>
      <c r="B123" s="282"/>
      <c r="C123" s="282"/>
      <c r="D123" s="282"/>
      <c r="E123" s="282"/>
      <c r="F123" s="283"/>
      <c r="G123" s="282"/>
      <c r="H123" s="283"/>
      <c r="I123" s="282"/>
      <c r="J123" s="284"/>
    </row>
    <row r="124" spans="1:10" ht="13.5" thickBot="1" x14ac:dyDescent="0.25">
      <c r="A124" s="281"/>
      <c r="B124" s="282"/>
      <c r="C124" s="282"/>
      <c r="D124" s="282"/>
      <c r="E124" s="282"/>
      <c r="F124" s="283"/>
      <c r="G124" s="282"/>
      <c r="H124" s="533"/>
      <c r="I124" s="533"/>
      <c r="J124" s="284"/>
    </row>
    <row r="125" spans="1:10" ht="13.5" thickTop="1" x14ac:dyDescent="0.2">
      <c r="A125" s="285"/>
      <c r="B125" s="171"/>
      <c r="C125" s="171"/>
      <c r="D125" s="171"/>
      <c r="E125" s="171"/>
      <c r="F125" s="171"/>
      <c r="G125" s="171"/>
      <c r="H125" s="171"/>
      <c r="I125" s="171"/>
      <c r="J125" s="286"/>
    </row>
    <row r="126" spans="1:10" ht="15" x14ac:dyDescent="0.2">
      <c r="A126" s="273"/>
      <c r="B126" s="157" t="s">
        <v>399</v>
      </c>
      <c r="C126" s="268" t="s">
        <v>1472</v>
      </c>
      <c r="D126" s="268" t="s">
        <v>1473</v>
      </c>
      <c r="E126" s="525" t="s">
        <v>1474</v>
      </c>
      <c r="F126" s="525"/>
      <c r="G126" s="158" t="s">
        <v>1475</v>
      </c>
      <c r="H126" s="157" t="s">
        <v>1476</v>
      </c>
      <c r="I126" s="157" t="s">
        <v>1477</v>
      </c>
      <c r="J126" s="274" t="s">
        <v>1478</v>
      </c>
    </row>
    <row r="127" spans="1:10" ht="25.5" x14ac:dyDescent="0.2">
      <c r="A127" s="275" t="s">
        <v>409</v>
      </c>
      <c r="B127" s="159" t="s">
        <v>1618</v>
      </c>
      <c r="C127" s="267" t="s">
        <v>68</v>
      </c>
      <c r="D127" s="267" t="s">
        <v>1619</v>
      </c>
      <c r="E127" s="526" t="s">
        <v>1595</v>
      </c>
      <c r="F127" s="526"/>
      <c r="G127" s="160" t="s">
        <v>1481</v>
      </c>
      <c r="H127" s="161">
        <v>1</v>
      </c>
      <c r="I127" s="162">
        <v>2.65</v>
      </c>
      <c r="J127" s="276">
        <v>2.65</v>
      </c>
    </row>
    <row r="128" spans="1:10" ht="25.5" x14ac:dyDescent="0.2">
      <c r="A128" s="277" t="s">
        <v>1482</v>
      </c>
      <c r="B128" s="163" t="s">
        <v>1598</v>
      </c>
      <c r="C128" s="259" t="s">
        <v>68</v>
      </c>
      <c r="D128" s="259" t="s">
        <v>1599</v>
      </c>
      <c r="E128" s="528" t="s">
        <v>1488</v>
      </c>
      <c r="F128" s="528"/>
      <c r="G128" s="164" t="s">
        <v>1489</v>
      </c>
      <c r="H128" s="165">
        <v>5.0700000000000002E-2</v>
      </c>
      <c r="I128" s="166">
        <v>23.1</v>
      </c>
      <c r="J128" s="278">
        <v>1.17</v>
      </c>
    </row>
    <row r="129" spans="1:10" ht="25.5" x14ac:dyDescent="0.2">
      <c r="A129" s="277" t="s">
        <v>1482</v>
      </c>
      <c r="B129" s="163" t="s">
        <v>1486</v>
      </c>
      <c r="C129" s="259" t="s">
        <v>68</v>
      </c>
      <c r="D129" s="259" t="s">
        <v>1487</v>
      </c>
      <c r="E129" s="528" t="s">
        <v>1488</v>
      </c>
      <c r="F129" s="528"/>
      <c r="G129" s="164" t="s">
        <v>1489</v>
      </c>
      <c r="H129" s="165">
        <v>7.5999999999999998E-2</v>
      </c>
      <c r="I129" s="166">
        <v>18.670000000000002</v>
      </c>
      <c r="J129" s="278">
        <v>1.41</v>
      </c>
    </row>
    <row r="130" spans="1:10" ht="25.5" x14ac:dyDescent="0.2">
      <c r="A130" s="277" t="s">
        <v>1482</v>
      </c>
      <c r="B130" s="163" t="s">
        <v>1604</v>
      </c>
      <c r="C130" s="259" t="s">
        <v>68</v>
      </c>
      <c r="D130" s="259" t="s">
        <v>1605</v>
      </c>
      <c r="E130" s="528" t="s">
        <v>1513</v>
      </c>
      <c r="F130" s="528"/>
      <c r="G130" s="164" t="s">
        <v>1517</v>
      </c>
      <c r="H130" s="165">
        <v>1.6000000000000001E-3</v>
      </c>
      <c r="I130" s="166">
        <v>30.12</v>
      </c>
      <c r="J130" s="278">
        <v>0.04</v>
      </c>
    </row>
    <row r="131" spans="1:10" ht="25.5" x14ac:dyDescent="0.2">
      <c r="A131" s="277" t="s">
        <v>1482</v>
      </c>
      <c r="B131" s="163" t="s">
        <v>1620</v>
      </c>
      <c r="C131" s="259" t="s">
        <v>68</v>
      </c>
      <c r="D131" s="259" t="s">
        <v>1621</v>
      </c>
      <c r="E131" s="528" t="s">
        <v>1513</v>
      </c>
      <c r="F131" s="528"/>
      <c r="G131" s="164" t="s">
        <v>1514</v>
      </c>
      <c r="H131" s="165">
        <v>1.6000000000000001E-3</v>
      </c>
      <c r="I131" s="166">
        <v>22.79</v>
      </c>
      <c r="J131" s="278">
        <v>0.03</v>
      </c>
    </row>
    <row r="132" spans="1:10" x14ac:dyDescent="0.2">
      <c r="A132" s="281"/>
      <c r="B132" s="282"/>
      <c r="C132" s="282"/>
      <c r="D132" s="282"/>
      <c r="E132" s="282"/>
      <c r="F132" s="283"/>
      <c r="G132" s="282"/>
      <c r="H132" s="283"/>
      <c r="I132" s="282"/>
      <c r="J132" s="284"/>
    </row>
    <row r="133" spans="1:10" ht="13.5" thickBot="1" x14ac:dyDescent="0.25">
      <c r="A133" s="281"/>
      <c r="B133" s="282"/>
      <c r="C133" s="282"/>
      <c r="D133" s="282"/>
      <c r="E133" s="282"/>
      <c r="F133" s="283"/>
      <c r="G133" s="282"/>
      <c r="H133" s="533"/>
      <c r="I133" s="533"/>
      <c r="J133" s="284"/>
    </row>
    <row r="134" spans="1:10" ht="13.5" thickTop="1" x14ac:dyDescent="0.2">
      <c r="A134" s="285"/>
      <c r="B134" s="171"/>
      <c r="C134" s="171"/>
      <c r="D134" s="171"/>
      <c r="E134" s="171"/>
      <c r="F134" s="171"/>
      <c r="G134" s="171"/>
      <c r="H134" s="171"/>
      <c r="I134" s="171"/>
      <c r="J134" s="286"/>
    </row>
    <row r="135" spans="1:10" ht="15" x14ac:dyDescent="0.2">
      <c r="A135" s="273"/>
      <c r="B135" s="157" t="s">
        <v>399</v>
      </c>
      <c r="C135" s="268" t="s">
        <v>1472</v>
      </c>
      <c r="D135" s="268" t="s">
        <v>1473</v>
      </c>
      <c r="E135" s="525" t="s">
        <v>1474</v>
      </c>
      <c r="F135" s="525"/>
      <c r="G135" s="158" t="s">
        <v>1475</v>
      </c>
      <c r="H135" s="157" t="s">
        <v>1476</v>
      </c>
      <c r="I135" s="157" t="s">
        <v>1477</v>
      </c>
      <c r="J135" s="274" t="s">
        <v>1478</v>
      </c>
    </row>
    <row r="136" spans="1:10" ht="63.75" x14ac:dyDescent="0.2">
      <c r="A136" s="275" t="s">
        <v>409</v>
      </c>
      <c r="B136" s="159" t="s">
        <v>1622</v>
      </c>
      <c r="C136" s="267" t="s">
        <v>68</v>
      </c>
      <c r="D136" s="267" t="s">
        <v>1623</v>
      </c>
      <c r="E136" s="526" t="s">
        <v>1595</v>
      </c>
      <c r="F136" s="526"/>
      <c r="G136" s="160" t="s">
        <v>1508</v>
      </c>
      <c r="H136" s="161">
        <v>1</v>
      </c>
      <c r="I136" s="162">
        <v>11.04</v>
      </c>
      <c r="J136" s="276">
        <v>11.04</v>
      </c>
    </row>
    <row r="137" spans="1:10" ht="25.5" x14ac:dyDescent="0.2">
      <c r="A137" s="277" t="s">
        <v>1482</v>
      </c>
      <c r="B137" s="163" t="s">
        <v>1604</v>
      </c>
      <c r="C137" s="259" t="s">
        <v>68</v>
      </c>
      <c r="D137" s="259" t="s">
        <v>1605</v>
      </c>
      <c r="E137" s="528" t="s">
        <v>1513</v>
      </c>
      <c r="F137" s="528"/>
      <c r="G137" s="164" t="s">
        <v>1517</v>
      </c>
      <c r="H137" s="165">
        <v>0.1285</v>
      </c>
      <c r="I137" s="166">
        <v>30.12</v>
      </c>
      <c r="J137" s="278">
        <v>3.87</v>
      </c>
    </row>
    <row r="138" spans="1:10" ht="51" x14ac:dyDescent="0.2">
      <c r="A138" s="277" t="s">
        <v>1482</v>
      </c>
      <c r="B138" s="163" t="s">
        <v>1600</v>
      </c>
      <c r="C138" s="259" t="s">
        <v>68</v>
      </c>
      <c r="D138" s="259" t="s">
        <v>1601</v>
      </c>
      <c r="E138" s="528" t="s">
        <v>1513</v>
      </c>
      <c r="F138" s="528"/>
      <c r="G138" s="164" t="s">
        <v>1514</v>
      </c>
      <c r="H138" s="165">
        <v>3.2099999999999997E-2</v>
      </c>
      <c r="I138" s="166">
        <v>56.07</v>
      </c>
      <c r="J138" s="278">
        <v>1.79</v>
      </c>
    </row>
    <row r="139" spans="1:10" ht="51" x14ac:dyDescent="0.2">
      <c r="A139" s="277" t="s">
        <v>1482</v>
      </c>
      <c r="B139" s="163" t="s">
        <v>1606</v>
      </c>
      <c r="C139" s="259" t="s">
        <v>68</v>
      </c>
      <c r="D139" s="259" t="s">
        <v>1607</v>
      </c>
      <c r="E139" s="528" t="s">
        <v>1513</v>
      </c>
      <c r="F139" s="528"/>
      <c r="G139" s="164" t="s">
        <v>1517</v>
      </c>
      <c r="H139" s="165">
        <v>5.4000000000000003E-3</v>
      </c>
      <c r="I139" s="166">
        <v>312.27</v>
      </c>
      <c r="J139" s="278">
        <v>1.68</v>
      </c>
    </row>
    <row r="140" spans="1:10" ht="25.5" x14ac:dyDescent="0.2">
      <c r="A140" s="277" t="s">
        <v>1482</v>
      </c>
      <c r="B140" s="163" t="s">
        <v>1486</v>
      </c>
      <c r="C140" s="259" t="s">
        <v>68</v>
      </c>
      <c r="D140" s="259" t="s">
        <v>1487</v>
      </c>
      <c r="E140" s="528" t="s">
        <v>1488</v>
      </c>
      <c r="F140" s="528"/>
      <c r="G140" s="164" t="s">
        <v>1489</v>
      </c>
      <c r="H140" s="165">
        <v>3.0300000000000001E-2</v>
      </c>
      <c r="I140" s="166">
        <v>18.670000000000002</v>
      </c>
      <c r="J140" s="278">
        <v>0.56000000000000005</v>
      </c>
    </row>
    <row r="141" spans="1:10" ht="51" x14ac:dyDescent="0.2">
      <c r="A141" s="277" t="s">
        <v>1482</v>
      </c>
      <c r="B141" s="163" t="s">
        <v>1596</v>
      </c>
      <c r="C141" s="259" t="s">
        <v>68</v>
      </c>
      <c r="D141" s="259" t="s">
        <v>1597</v>
      </c>
      <c r="E141" s="528" t="s">
        <v>1513</v>
      </c>
      <c r="F141" s="528"/>
      <c r="G141" s="164" t="s">
        <v>1517</v>
      </c>
      <c r="H141" s="165">
        <v>2.2200000000000001E-2</v>
      </c>
      <c r="I141" s="166">
        <v>139.63999999999999</v>
      </c>
      <c r="J141" s="278">
        <v>3.1</v>
      </c>
    </row>
    <row r="142" spans="1:10" ht="51" x14ac:dyDescent="0.2">
      <c r="A142" s="277" t="s">
        <v>1482</v>
      </c>
      <c r="B142" s="163" t="s">
        <v>1608</v>
      </c>
      <c r="C142" s="259" t="s">
        <v>68</v>
      </c>
      <c r="D142" s="259" t="s">
        <v>1609</v>
      </c>
      <c r="E142" s="528" t="s">
        <v>1513</v>
      </c>
      <c r="F142" s="528"/>
      <c r="G142" s="164" t="s">
        <v>1514</v>
      </c>
      <c r="H142" s="165">
        <v>5.9999999999999995E-4</v>
      </c>
      <c r="I142" s="166">
        <v>68.209999999999994</v>
      </c>
      <c r="J142" s="278">
        <v>0.04</v>
      </c>
    </row>
    <row r="143" spans="1:10" x14ac:dyDescent="0.2">
      <c r="A143" s="281"/>
      <c r="B143" s="282"/>
      <c r="C143" s="282"/>
      <c r="D143" s="282"/>
      <c r="E143" s="282"/>
      <c r="F143" s="283"/>
      <c r="G143" s="282"/>
      <c r="H143" s="283"/>
      <c r="I143" s="282"/>
      <c r="J143" s="284"/>
    </row>
    <row r="144" spans="1:10" ht="13.5" thickBot="1" x14ac:dyDescent="0.25">
      <c r="A144" s="281"/>
      <c r="B144" s="282"/>
      <c r="C144" s="282"/>
      <c r="D144" s="282"/>
      <c r="E144" s="282"/>
      <c r="F144" s="283"/>
      <c r="G144" s="282"/>
      <c r="H144" s="533"/>
      <c r="I144" s="533"/>
      <c r="J144" s="284"/>
    </row>
    <row r="145" spans="1:10" ht="13.5" thickTop="1" x14ac:dyDescent="0.2">
      <c r="A145" s="285"/>
      <c r="B145" s="171"/>
      <c r="C145" s="171"/>
      <c r="D145" s="171"/>
      <c r="E145" s="171"/>
      <c r="F145" s="171"/>
      <c r="G145" s="171"/>
      <c r="H145" s="171"/>
      <c r="I145" s="171"/>
      <c r="J145" s="286"/>
    </row>
    <row r="146" spans="1:10" ht="15" x14ac:dyDescent="0.2">
      <c r="A146" s="273"/>
      <c r="B146" s="157" t="s">
        <v>399</v>
      </c>
      <c r="C146" s="268" t="s">
        <v>1472</v>
      </c>
      <c r="D146" s="268" t="s">
        <v>1473</v>
      </c>
      <c r="E146" s="525" t="s">
        <v>1474</v>
      </c>
      <c r="F146" s="525"/>
      <c r="G146" s="158" t="s">
        <v>1475</v>
      </c>
      <c r="H146" s="157" t="s">
        <v>1476</v>
      </c>
      <c r="I146" s="157" t="s">
        <v>1477</v>
      </c>
      <c r="J146" s="274" t="s">
        <v>1478</v>
      </c>
    </row>
    <row r="147" spans="1:10" ht="51" x14ac:dyDescent="0.2">
      <c r="A147" s="275" t="s">
        <v>409</v>
      </c>
      <c r="B147" s="159" t="s">
        <v>1624</v>
      </c>
      <c r="C147" s="267" t="s">
        <v>68</v>
      </c>
      <c r="D147" s="267" t="s">
        <v>1625</v>
      </c>
      <c r="E147" s="526" t="s">
        <v>1507</v>
      </c>
      <c r="F147" s="526"/>
      <c r="G147" s="160" t="s">
        <v>8</v>
      </c>
      <c r="H147" s="161">
        <v>1</v>
      </c>
      <c r="I147" s="162">
        <v>121.99</v>
      </c>
      <c r="J147" s="276">
        <v>121.99</v>
      </c>
    </row>
    <row r="148" spans="1:10" ht="25.5" x14ac:dyDescent="0.2">
      <c r="A148" s="277" t="s">
        <v>1482</v>
      </c>
      <c r="B148" s="163" t="s">
        <v>1486</v>
      </c>
      <c r="C148" s="259" t="s">
        <v>68</v>
      </c>
      <c r="D148" s="259" t="s">
        <v>1487</v>
      </c>
      <c r="E148" s="528" t="s">
        <v>1488</v>
      </c>
      <c r="F148" s="528"/>
      <c r="G148" s="164" t="s">
        <v>1489</v>
      </c>
      <c r="H148" s="165">
        <v>0.27950000000000003</v>
      </c>
      <c r="I148" s="166">
        <v>18.670000000000002</v>
      </c>
      <c r="J148" s="278">
        <v>5.21</v>
      </c>
    </row>
    <row r="149" spans="1:10" ht="51" x14ac:dyDescent="0.2">
      <c r="A149" s="277" t="s">
        <v>1482</v>
      </c>
      <c r="B149" s="163" t="s">
        <v>1638</v>
      </c>
      <c r="C149" s="259" t="s">
        <v>68</v>
      </c>
      <c r="D149" s="259" t="s">
        <v>1639</v>
      </c>
      <c r="E149" s="528" t="s">
        <v>1513</v>
      </c>
      <c r="F149" s="528"/>
      <c r="G149" s="164" t="s">
        <v>1517</v>
      </c>
      <c r="H149" s="165">
        <v>3.4200000000000001E-2</v>
      </c>
      <c r="I149" s="166">
        <v>394.67</v>
      </c>
      <c r="J149" s="278">
        <v>13.49</v>
      </c>
    </row>
    <row r="150" spans="1:10" ht="25.5" x14ac:dyDescent="0.2">
      <c r="A150" s="277" t="s">
        <v>1482</v>
      </c>
      <c r="B150" s="163" t="s">
        <v>1631</v>
      </c>
      <c r="C150" s="259" t="s">
        <v>68</v>
      </c>
      <c r="D150" s="259" t="s">
        <v>1632</v>
      </c>
      <c r="E150" s="528" t="s">
        <v>1595</v>
      </c>
      <c r="F150" s="528"/>
      <c r="G150" s="164" t="s">
        <v>1633</v>
      </c>
      <c r="H150" s="165">
        <v>5.2400000000000002E-2</v>
      </c>
      <c r="I150" s="166">
        <v>3.15</v>
      </c>
      <c r="J150" s="278">
        <v>0.16</v>
      </c>
    </row>
    <row r="151" spans="1:10" ht="51" x14ac:dyDescent="0.2">
      <c r="A151" s="277" t="s">
        <v>1482</v>
      </c>
      <c r="B151" s="163" t="s">
        <v>1636</v>
      </c>
      <c r="C151" s="259" t="s">
        <v>68</v>
      </c>
      <c r="D151" s="259" t="s">
        <v>1637</v>
      </c>
      <c r="E151" s="528" t="s">
        <v>1513</v>
      </c>
      <c r="F151" s="528"/>
      <c r="G151" s="164" t="s">
        <v>1514</v>
      </c>
      <c r="H151" s="165">
        <v>6.1199999999999997E-2</v>
      </c>
      <c r="I151" s="166">
        <v>163.77000000000001</v>
      </c>
      <c r="J151" s="278">
        <v>10.02</v>
      </c>
    </row>
    <row r="152" spans="1:10" ht="25.5" x14ac:dyDescent="0.2">
      <c r="A152" s="277" t="s">
        <v>1482</v>
      </c>
      <c r="B152" s="163" t="s">
        <v>1629</v>
      </c>
      <c r="C152" s="259" t="s">
        <v>68</v>
      </c>
      <c r="D152" s="259" t="s">
        <v>1630</v>
      </c>
      <c r="E152" s="528" t="s">
        <v>1507</v>
      </c>
      <c r="F152" s="528"/>
      <c r="G152" s="164" t="s">
        <v>25</v>
      </c>
      <c r="H152" s="165">
        <v>1.3913</v>
      </c>
      <c r="I152" s="166">
        <v>8.7899999999999991</v>
      </c>
      <c r="J152" s="278">
        <v>12.22</v>
      </c>
    </row>
    <row r="153" spans="1:10" ht="51" x14ac:dyDescent="0.2">
      <c r="A153" s="277" t="s">
        <v>1482</v>
      </c>
      <c r="B153" s="163" t="s">
        <v>1626</v>
      </c>
      <c r="C153" s="259" t="s">
        <v>68</v>
      </c>
      <c r="D153" s="259" t="s">
        <v>1627</v>
      </c>
      <c r="E153" s="528" t="s">
        <v>1628</v>
      </c>
      <c r="F153" s="528"/>
      <c r="G153" s="164" t="s">
        <v>1508</v>
      </c>
      <c r="H153" s="165">
        <v>0.15709999999999999</v>
      </c>
      <c r="I153" s="166">
        <v>8.42</v>
      </c>
      <c r="J153" s="278">
        <v>1.32</v>
      </c>
    </row>
    <row r="154" spans="1:10" ht="25.5" x14ac:dyDescent="0.2">
      <c r="A154" s="277" t="s">
        <v>1482</v>
      </c>
      <c r="B154" s="163" t="s">
        <v>1634</v>
      </c>
      <c r="C154" s="259" t="s">
        <v>68</v>
      </c>
      <c r="D154" s="259" t="s">
        <v>1635</v>
      </c>
      <c r="E154" s="528" t="s">
        <v>1488</v>
      </c>
      <c r="F154" s="528"/>
      <c r="G154" s="164" t="s">
        <v>1489</v>
      </c>
      <c r="H154" s="165">
        <v>6.4000000000000003E-3</v>
      </c>
      <c r="I154" s="166">
        <v>123</v>
      </c>
      <c r="J154" s="278">
        <v>0.78</v>
      </c>
    </row>
    <row r="155" spans="1:10" ht="38.25" x14ac:dyDescent="0.2">
      <c r="A155" s="279" t="s">
        <v>1492</v>
      </c>
      <c r="B155" s="167" t="s">
        <v>1640</v>
      </c>
      <c r="C155" s="260" t="s">
        <v>68</v>
      </c>
      <c r="D155" s="260" t="s">
        <v>1641</v>
      </c>
      <c r="E155" s="527" t="s">
        <v>1495</v>
      </c>
      <c r="F155" s="527"/>
      <c r="G155" s="168" t="s">
        <v>1508</v>
      </c>
      <c r="H155" s="169">
        <v>0.1426</v>
      </c>
      <c r="I155" s="170">
        <v>552.55999999999995</v>
      </c>
      <c r="J155" s="280">
        <v>78.790000000000006</v>
      </c>
    </row>
    <row r="156" spans="1:10" x14ac:dyDescent="0.2">
      <c r="A156" s="281"/>
      <c r="B156" s="282"/>
      <c r="C156" s="282"/>
      <c r="D156" s="282"/>
      <c r="E156" s="282"/>
      <c r="F156" s="283"/>
      <c r="G156" s="282"/>
      <c r="H156" s="283"/>
      <c r="I156" s="282"/>
      <c r="J156" s="284"/>
    </row>
    <row r="157" spans="1:10" ht="13.5" thickBot="1" x14ac:dyDescent="0.25">
      <c r="A157" s="281"/>
      <c r="B157" s="282"/>
      <c r="C157" s="282"/>
      <c r="D157" s="282"/>
      <c r="E157" s="282"/>
      <c r="F157" s="283"/>
      <c r="G157" s="282"/>
      <c r="H157" s="533"/>
      <c r="I157" s="533"/>
      <c r="J157" s="284"/>
    </row>
    <row r="158" spans="1:10" ht="13.5" thickTop="1" x14ac:dyDescent="0.2">
      <c r="A158" s="285"/>
      <c r="B158" s="171"/>
      <c r="C158" s="171"/>
      <c r="D158" s="171"/>
      <c r="E158" s="171"/>
      <c r="F158" s="171"/>
      <c r="G158" s="171"/>
      <c r="H158" s="171"/>
      <c r="I158" s="171"/>
      <c r="J158" s="286"/>
    </row>
    <row r="159" spans="1:10" ht="15" x14ac:dyDescent="0.2">
      <c r="A159" s="273"/>
      <c r="B159" s="157" t="s">
        <v>399</v>
      </c>
      <c r="C159" s="268" t="s">
        <v>1472</v>
      </c>
      <c r="D159" s="268" t="s">
        <v>1473</v>
      </c>
      <c r="E159" s="525" t="s">
        <v>1474</v>
      </c>
      <c r="F159" s="525"/>
      <c r="G159" s="158" t="s">
        <v>1475</v>
      </c>
      <c r="H159" s="157" t="s">
        <v>1476</v>
      </c>
      <c r="I159" s="157" t="s">
        <v>1477</v>
      </c>
      <c r="J159" s="274" t="s">
        <v>1478</v>
      </c>
    </row>
    <row r="160" spans="1:10" ht="25.5" x14ac:dyDescent="0.2">
      <c r="A160" s="275" t="s">
        <v>409</v>
      </c>
      <c r="B160" s="159" t="s">
        <v>1642</v>
      </c>
      <c r="C160" s="267" t="s">
        <v>68</v>
      </c>
      <c r="D160" s="267" t="s">
        <v>482</v>
      </c>
      <c r="E160" s="526" t="s">
        <v>1507</v>
      </c>
      <c r="F160" s="526"/>
      <c r="G160" s="160" t="s">
        <v>1481</v>
      </c>
      <c r="H160" s="161">
        <v>1</v>
      </c>
      <c r="I160" s="162">
        <v>36.659999999999997</v>
      </c>
      <c r="J160" s="276">
        <v>36.659999999999997</v>
      </c>
    </row>
    <row r="161" spans="1:10" ht="25.5" x14ac:dyDescent="0.2">
      <c r="A161" s="277" t="s">
        <v>1482</v>
      </c>
      <c r="B161" s="163" t="s">
        <v>1598</v>
      </c>
      <c r="C161" s="259" t="s">
        <v>68</v>
      </c>
      <c r="D161" s="259" t="s">
        <v>1599</v>
      </c>
      <c r="E161" s="528" t="s">
        <v>1488</v>
      </c>
      <c r="F161" s="528"/>
      <c r="G161" s="164" t="s">
        <v>1489</v>
      </c>
      <c r="H161" s="165">
        <v>0.33905000000000002</v>
      </c>
      <c r="I161" s="166">
        <v>23.1</v>
      </c>
      <c r="J161" s="278">
        <v>7.83</v>
      </c>
    </row>
    <row r="162" spans="1:10" ht="25.5" x14ac:dyDescent="0.2">
      <c r="A162" s="277" t="s">
        <v>1482</v>
      </c>
      <c r="B162" s="163" t="s">
        <v>1486</v>
      </c>
      <c r="C162" s="259" t="s">
        <v>68</v>
      </c>
      <c r="D162" s="259" t="s">
        <v>1487</v>
      </c>
      <c r="E162" s="528" t="s">
        <v>1488</v>
      </c>
      <c r="F162" s="528"/>
      <c r="G162" s="164" t="s">
        <v>1489</v>
      </c>
      <c r="H162" s="165">
        <v>0.12265</v>
      </c>
      <c r="I162" s="166">
        <v>18.670000000000002</v>
      </c>
      <c r="J162" s="278">
        <v>2.2799999999999998</v>
      </c>
    </row>
    <row r="163" spans="1:10" ht="38.25" x14ac:dyDescent="0.2">
      <c r="A163" s="277" t="s">
        <v>1482</v>
      </c>
      <c r="B163" s="163" t="s">
        <v>1643</v>
      </c>
      <c r="C163" s="259" t="s">
        <v>68</v>
      </c>
      <c r="D163" s="259" t="s">
        <v>502</v>
      </c>
      <c r="E163" s="528" t="s">
        <v>1507</v>
      </c>
      <c r="F163" s="528"/>
      <c r="G163" s="164" t="s">
        <v>1508</v>
      </c>
      <c r="H163" s="165">
        <v>6.9000000000000006E-2</v>
      </c>
      <c r="I163" s="166">
        <v>384.88</v>
      </c>
      <c r="J163" s="278">
        <v>26.55</v>
      </c>
    </row>
    <row r="164" spans="1:10" x14ac:dyDescent="0.2">
      <c r="A164" s="281"/>
      <c r="B164" s="282"/>
      <c r="C164" s="282"/>
      <c r="D164" s="282"/>
      <c r="E164" s="282"/>
      <c r="F164" s="283"/>
      <c r="G164" s="282"/>
      <c r="H164" s="283"/>
      <c r="I164" s="282"/>
      <c r="J164" s="284"/>
    </row>
    <row r="165" spans="1:10" ht="13.5" thickBot="1" x14ac:dyDescent="0.25">
      <c r="A165" s="281"/>
      <c r="B165" s="282"/>
      <c r="C165" s="282"/>
      <c r="D165" s="282"/>
      <c r="E165" s="282"/>
      <c r="F165" s="283"/>
      <c r="G165" s="282"/>
      <c r="H165" s="533"/>
      <c r="I165" s="533"/>
      <c r="J165" s="284"/>
    </row>
    <row r="166" spans="1:10" ht="13.5" thickTop="1" x14ac:dyDescent="0.2">
      <c r="A166" s="285"/>
      <c r="B166" s="171"/>
      <c r="C166" s="171"/>
      <c r="D166" s="171"/>
      <c r="E166" s="171"/>
      <c r="F166" s="171"/>
      <c r="G166" s="171"/>
      <c r="H166" s="171"/>
      <c r="I166" s="171"/>
      <c r="J166" s="286"/>
    </row>
    <row r="167" spans="1:10" ht="15" x14ac:dyDescent="0.2">
      <c r="A167" s="273"/>
      <c r="B167" s="157" t="s">
        <v>399</v>
      </c>
      <c r="C167" s="268" t="s">
        <v>1472</v>
      </c>
      <c r="D167" s="268" t="s">
        <v>1473</v>
      </c>
      <c r="E167" s="525" t="s">
        <v>1474</v>
      </c>
      <c r="F167" s="525"/>
      <c r="G167" s="158" t="s">
        <v>1475</v>
      </c>
      <c r="H167" s="157" t="s">
        <v>1476</v>
      </c>
      <c r="I167" s="157" t="s">
        <v>1477</v>
      </c>
      <c r="J167" s="274" t="s">
        <v>1478</v>
      </c>
    </row>
    <row r="168" spans="1:10" ht="38.25" x14ac:dyDescent="0.2">
      <c r="A168" s="275" t="s">
        <v>409</v>
      </c>
      <c r="B168" s="159" t="s">
        <v>1644</v>
      </c>
      <c r="C168" s="267" t="s">
        <v>68</v>
      </c>
      <c r="D168" s="267" t="s">
        <v>464</v>
      </c>
      <c r="E168" s="526" t="s">
        <v>1507</v>
      </c>
      <c r="F168" s="526"/>
      <c r="G168" s="160" t="s">
        <v>1481</v>
      </c>
      <c r="H168" s="161">
        <v>1</v>
      </c>
      <c r="I168" s="162">
        <v>76.290000000000006</v>
      </c>
      <c r="J168" s="276">
        <v>76.290000000000006</v>
      </c>
    </row>
    <row r="169" spans="1:10" ht="25.5" x14ac:dyDescent="0.2">
      <c r="A169" s="277" t="s">
        <v>1482</v>
      </c>
      <c r="B169" s="163" t="s">
        <v>1490</v>
      </c>
      <c r="C169" s="259" t="s">
        <v>68</v>
      </c>
      <c r="D169" s="259" t="s">
        <v>1491</v>
      </c>
      <c r="E169" s="528" t="s">
        <v>1488</v>
      </c>
      <c r="F169" s="528"/>
      <c r="G169" s="164" t="s">
        <v>1489</v>
      </c>
      <c r="H169" s="165">
        <v>1.3340000000000001</v>
      </c>
      <c r="I169" s="166">
        <v>22.51</v>
      </c>
      <c r="J169" s="278">
        <v>30.02</v>
      </c>
    </row>
    <row r="170" spans="1:10" ht="25.5" x14ac:dyDescent="0.2">
      <c r="A170" s="277" t="s">
        <v>1482</v>
      </c>
      <c r="B170" s="163" t="s">
        <v>1509</v>
      </c>
      <c r="C170" s="259" t="s">
        <v>68</v>
      </c>
      <c r="D170" s="259" t="s">
        <v>1510</v>
      </c>
      <c r="E170" s="528" t="s">
        <v>1488</v>
      </c>
      <c r="F170" s="528"/>
      <c r="G170" s="164" t="s">
        <v>1489</v>
      </c>
      <c r="H170" s="165">
        <v>0.58799999999999997</v>
      </c>
      <c r="I170" s="166">
        <v>19.22</v>
      </c>
      <c r="J170" s="278">
        <v>11.3</v>
      </c>
    </row>
    <row r="171" spans="1:10" ht="25.5" x14ac:dyDescent="0.2">
      <c r="A171" s="277" t="s">
        <v>1482</v>
      </c>
      <c r="B171" s="163" t="s">
        <v>1511</v>
      </c>
      <c r="C171" s="259" t="s">
        <v>68</v>
      </c>
      <c r="D171" s="259" t="s">
        <v>1512</v>
      </c>
      <c r="E171" s="528" t="s">
        <v>1513</v>
      </c>
      <c r="F171" s="528"/>
      <c r="G171" s="164" t="s">
        <v>1514</v>
      </c>
      <c r="H171" s="165">
        <v>4.3999999999999997E-2</v>
      </c>
      <c r="I171" s="166">
        <v>21.82</v>
      </c>
      <c r="J171" s="278">
        <v>0.96</v>
      </c>
    </row>
    <row r="172" spans="1:10" ht="25.5" x14ac:dyDescent="0.2">
      <c r="A172" s="277" t="s">
        <v>1482</v>
      </c>
      <c r="B172" s="163" t="s">
        <v>1515</v>
      </c>
      <c r="C172" s="259" t="s">
        <v>68</v>
      </c>
      <c r="D172" s="259" t="s">
        <v>1516</v>
      </c>
      <c r="E172" s="528" t="s">
        <v>1513</v>
      </c>
      <c r="F172" s="528"/>
      <c r="G172" s="164" t="s">
        <v>1517</v>
      </c>
      <c r="H172" s="165">
        <v>1.0999999999999999E-2</v>
      </c>
      <c r="I172" s="166">
        <v>22.89</v>
      </c>
      <c r="J172" s="278">
        <v>0.25</v>
      </c>
    </row>
    <row r="173" spans="1:10" x14ac:dyDescent="0.2">
      <c r="A173" s="279" t="s">
        <v>1492</v>
      </c>
      <c r="B173" s="167" t="s">
        <v>1653</v>
      </c>
      <c r="C173" s="260" t="s">
        <v>68</v>
      </c>
      <c r="D173" s="260" t="s">
        <v>1654</v>
      </c>
      <c r="E173" s="527" t="s">
        <v>1495</v>
      </c>
      <c r="F173" s="527"/>
      <c r="G173" s="168" t="s">
        <v>25</v>
      </c>
      <c r="H173" s="169">
        <v>2.9000000000000001E-2</v>
      </c>
      <c r="I173" s="170">
        <v>25.11</v>
      </c>
      <c r="J173" s="280">
        <v>0.72</v>
      </c>
    </row>
    <row r="174" spans="1:10" ht="25.5" x14ac:dyDescent="0.2">
      <c r="A174" s="279" t="s">
        <v>1492</v>
      </c>
      <c r="B174" s="167" t="s">
        <v>1647</v>
      </c>
      <c r="C174" s="260" t="s">
        <v>68</v>
      </c>
      <c r="D174" s="260" t="s">
        <v>1648</v>
      </c>
      <c r="E174" s="527" t="s">
        <v>1495</v>
      </c>
      <c r="F174" s="527"/>
      <c r="G174" s="168" t="s">
        <v>1582</v>
      </c>
      <c r="H174" s="169">
        <v>1.67E-2</v>
      </c>
      <c r="I174" s="170">
        <v>8.76</v>
      </c>
      <c r="J174" s="280">
        <v>0.14000000000000001</v>
      </c>
    </row>
    <row r="175" spans="1:10" x14ac:dyDescent="0.2">
      <c r="A175" s="279" t="s">
        <v>1492</v>
      </c>
      <c r="B175" s="167" t="s">
        <v>1649</v>
      </c>
      <c r="C175" s="260" t="s">
        <v>68</v>
      </c>
      <c r="D175" s="260" t="s">
        <v>1650</v>
      </c>
      <c r="E175" s="527" t="s">
        <v>1495</v>
      </c>
      <c r="F175" s="527"/>
      <c r="G175" s="168" t="s">
        <v>25</v>
      </c>
      <c r="H175" s="169">
        <v>1.0999999999999999E-2</v>
      </c>
      <c r="I175" s="170">
        <v>22.79</v>
      </c>
      <c r="J175" s="280">
        <v>0.25</v>
      </c>
    </row>
    <row r="176" spans="1:10" ht="25.5" x14ac:dyDescent="0.2">
      <c r="A176" s="279" t="s">
        <v>1492</v>
      </c>
      <c r="B176" s="167" t="s">
        <v>1520</v>
      </c>
      <c r="C176" s="260" t="s">
        <v>68</v>
      </c>
      <c r="D176" s="260" t="s">
        <v>1521</v>
      </c>
      <c r="E176" s="527" t="s">
        <v>1495</v>
      </c>
      <c r="F176" s="527"/>
      <c r="G176" s="168" t="s">
        <v>8</v>
      </c>
      <c r="H176" s="169">
        <v>0.67500000000000004</v>
      </c>
      <c r="I176" s="170">
        <v>11.21</v>
      </c>
      <c r="J176" s="280">
        <v>7.56</v>
      </c>
    </row>
    <row r="177" spans="1:10" ht="25.5" x14ac:dyDescent="0.2">
      <c r="A177" s="279" t="s">
        <v>1492</v>
      </c>
      <c r="B177" s="167" t="s">
        <v>1645</v>
      </c>
      <c r="C177" s="260" t="s">
        <v>68</v>
      </c>
      <c r="D177" s="260" t="s">
        <v>1646</v>
      </c>
      <c r="E177" s="527" t="s">
        <v>1495</v>
      </c>
      <c r="F177" s="527"/>
      <c r="G177" s="168" t="s">
        <v>8</v>
      </c>
      <c r="H177" s="169">
        <v>1.155</v>
      </c>
      <c r="I177" s="170">
        <v>18.59</v>
      </c>
      <c r="J177" s="280">
        <v>21.47</v>
      </c>
    </row>
    <row r="178" spans="1:10" ht="25.5" x14ac:dyDescent="0.2">
      <c r="A178" s="279" t="s">
        <v>1492</v>
      </c>
      <c r="B178" s="167" t="s">
        <v>1651</v>
      </c>
      <c r="C178" s="260" t="s">
        <v>68</v>
      </c>
      <c r="D178" s="260" t="s">
        <v>1652</v>
      </c>
      <c r="E178" s="527" t="s">
        <v>1495</v>
      </c>
      <c r="F178" s="527"/>
      <c r="G178" s="168" t="s">
        <v>8</v>
      </c>
      <c r="H178" s="169">
        <v>0.92400000000000004</v>
      </c>
      <c r="I178" s="170">
        <v>3.92</v>
      </c>
      <c r="J178" s="280">
        <v>3.62</v>
      </c>
    </row>
    <row r="179" spans="1:10" x14ac:dyDescent="0.2">
      <c r="A179" s="281"/>
      <c r="B179" s="282"/>
      <c r="C179" s="282"/>
      <c r="D179" s="282"/>
      <c r="E179" s="282"/>
      <c r="F179" s="283"/>
      <c r="G179" s="282"/>
      <c r="H179" s="283"/>
      <c r="I179" s="282"/>
      <c r="J179" s="284"/>
    </row>
    <row r="180" spans="1:10" ht="13.5" thickBot="1" x14ac:dyDescent="0.25">
      <c r="A180" s="281"/>
      <c r="B180" s="282"/>
      <c r="C180" s="282"/>
      <c r="D180" s="282"/>
      <c r="E180" s="282"/>
      <c r="F180" s="283"/>
      <c r="G180" s="282"/>
      <c r="H180" s="533"/>
      <c r="I180" s="533"/>
      <c r="J180" s="284"/>
    </row>
    <row r="181" spans="1:10" ht="13.5" thickTop="1" x14ac:dyDescent="0.2">
      <c r="A181" s="285"/>
      <c r="B181" s="171"/>
      <c r="C181" s="171"/>
      <c r="D181" s="171"/>
      <c r="E181" s="171"/>
      <c r="F181" s="171"/>
      <c r="G181" s="171"/>
      <c r="H181" s="171"/>
      <c r="I181" s="171"/>
      <c r="J181" s="286"/>
    </row>
    <row r="182" spans="1:10" ht="15" x14ac:dyDescent="0.2">
      <c r="A182" s="273"/>
      <c r="B182" s="157" t="s">
        <v>399</v>
      </c>
      <c r="C182" s="268" t="s">
        <v>1472</v>
      </c>
      <c r="D182" s="268" t="s">
        <v>1473</v>
      </c>
      <c r="E182" s="525" t="s">
        <v>1474</v>
      </c>
      <c r="F182" s="525"/>
      <c r="G182" s="158" t="s">
        <v>1475</v>
      </c>
      <c r="H182" s="157" t="s">
        <v>1476</v>
      </c>
      <c r="I182" s="157" t="s">
        <v>1477</v>
      </c>
      <c r="J182" s="274" t="s">
        <v>1478</v>
      </c>
    </row>
    <row r="183" spans="1:10" ht="25.5" x14ac:dyDescent="0.2">
      <c r="A183" s="275" t="s">
        <v>409</v>
      </c>
      <c r="B183" s="159" t="s">
        <v>1655</v>
      </c>
      <c r="C183" s="267" t="s">
        <v>68</v>
      </c>
      <c r="D183" s="267" t="s">
        <v>466</v>
      </c>
      <c r="E183" s="526" t="s">
        <v>1507</v>
      </c>
      <c r="F183" s="526"/>
      <c r="G183" s="160" t="s">
        <v>25</v>
      </c>
      <c r="H183" s="161">
        <v>1</v>
      </c>
      <c r="I183" s="162">
        <v>16.829999999999998</v>
      </c>
      <c r="J183" s="276">
        <v>16.829999999999998</v>
      </c>
    </row>
    <row r="184" spans="1:10" ht="25.5" x14ac:dyDescent="0.2">
      <c r="A184" s="277" t="s">
        <v>1482</v>
      </c>
      <c r="B184" s="163" t="s">
        <v>1660</v>
      </c>
      <c r="C184" s="259" t="s">
        <v>68</v>
      </c>
      <c r="D184" s="259" t="s">
        <v>1661</v>
      </c>
      <c r="E184" s="528" t="s">
        <v>1507</v>
      </c>
      <c r="F184" s="528"/>
      <c r="G184" s="164" t="s">
        <v>25</v>
      </c>
      <c r="H184" s="165">
        <v>1</v>
      </c>
      <c r="I184" s="166">
        <v>10.09</v>
      </c>
      <c r="J184" s="278">
        <v>10.09</v>
      </c>
    </row>
    <row r="185" spans="1:10" ht="25.5" x14ac:dyDescent="0.2">
      <c r="A185" s="277" t="s">
        <v>1482</v>
      </c>
      <c r="B185" s="163" t="s">
        <v>1658</v>
      </c>
      <c r="C185" s="259" t="s">
        <v>68</v>
      </c>
      <c r="D185" s="259" t="s">
        <v>1659</v>
      </c>
      <c r="E185" s="528" t="s">
        <v>1488</v>
      </c>
      <c r="F185" s="528"/>
      <c r="G185" s="164" t="s">
        <v>1489</v>
      </c>
      <c r="H185" s="165">
        <v>0.19600000000000001</v>
      </c>
      <c r="I185" s="166">
        <v>22.94</v>
      </c>
      <c r="J185" s="278">
        <v>4.49</v>
      </c>
    </row>
    <row r="186" spans="1:10" ht="25.5" x14ac:dyDescent="0.2">
      <c r="A186" s="277" t="s">
        <v>1482</v>
      </c>
      <c r="B186" s="163" t="s">
        <v>1656</v>
      </c>
      <c r="C186" s="259" t="s">
        <v>68</v>
      </c>
      <c r="D186" s="259" t="s">
        <v>1657</v>
      </c>
      <c r="E186" s="528" t="s">
        <v>1488</v>
      </c>
      <c r="F186" s="528"/>
      <c r="G186" s="164" t="s">
        <v>1489</v>
      </c>
      <c r="H186" s="165">
        <v>7.4999999999999997E-2</v>
      </c>
      <c r="I186" s="166">
        <v>19.399999999999999</v>
      </c>
      <c r="J186" s="278">
        <v>1.45</v>
      </c>
    </row>
    <row r="187" spans="1:10" ht="25.5" x14ac:dyDescent="0.2">
      <c r="A187" s="279" t="s">
        <v>1492</v>
      </c>
      <c r="B187" s="167" t="s">
        <v>1664</v>
      </c>
      <c r="C187" s="260" t="s">
        <v>68</v>
      </c>
      <c r="D187" s="260" t="s">
        <v>1665</v>
      </c>
      <c r="E187" s="527" t="s">
        <v>1495</v>
      </c>
      <c r="F187" s="527"/>
      <c r="G187" s="168" t="s">
        <v>1</v>
      </c>
      <c r="H187" s="169">
        <v>0.85599999999999998</v>
      </c>
      <c r="I187" s="170">
        <v>0.22</v>
      </c>
      <c r="J187" s="280">
        <v>0.18</v>
      </c>
    </row>
    <row r="188" spans="1:10" ht="25.5" x14ac:dyDescent="0.2">
      <c r="A188" s="279" t="s">
        <v>1492</v>
      </c>
      <c r="B188" s="167" t="s">
        <v>1662</v>
      </c>
      <c r="C188" s="260" t="s">
        <v>68</v>
      </c>
      <c r="D188" s="260" t="s">
        <v>1663</v>
      </c>
      <c r="E188" s="527" t="s">
        <v>1495</v>
      </c>
      <c r="F188" s="527"/>
      <c r="G188" s="168" t="s">
        <v>25</v>
      </c>
      <c r="H188" s="169">
        <v>2.5000000000000001E-2</v>
      </c>
      <c r="I188" s="170">
        <v>25</v>
      </c>
      <c r="J188" s="280">
        <v>0.62</v>
      </c>
    </row>
    <row r="189" spans="1:10" x14ac:dyDescent="0.2">
      <c r="A189" s="281"/>
      <c r="B189" s="282"/>
      <c r="C189" s="282"/>
      <c r="D189" s="282"/>
      <c r="E189" s="282"/>
      <c r="F189" s="283"/>
      <c r="G189" s="282"/>
      <c r="H189" s="283"/>
      <c r="I189" s="282"/>
      <c r="J189" s="284"/>
    </row>
    <row r="190" spans="1:10" ht="13.5" thickBot="1" x14ac:dyDescent="0.25">
      <c r="A190" s="281"/>
      <c r="B190" s="282"/>
      <c r="C190" s="282"/>
      <c r="D190" s="282"/>
      <c r="E190" s="282"/>
      <c r="F190" s="283"/>
      <c r="G190" s="282"/>
      <c r="H190" s="533"/>
      <c r="I190" s="533"/>
      <c r="J190" s="284"/>
    </row>
    <row r="191" spans="1:10" ht="13.5" thickTop="1" x14ac:dyDescent="0.2">
      <c r="A191" s="285"/>
      <c r="B191" s="171"/>
      <c r="C191" s="171"/>
      <c r="D191" s="171"/>
      <c r="E191" s="171"/>
      <c r="F191" s="171"/>
      <c r="G191" s="171"/>
      <c r="H191" s="171"/>
      <c r="I191" s="171"/>
      <c r="J191" s="286"/>
    </row>
    <row r="192" spans="1:10" ht="15" x14ac:dyDescent="0.2">
      <c r="A192" s="273"/>
      <c r="B192" s="157" t="s">
        <v>399</v>
      </c>
      <c r="C192" s="268" t="s">
        <v>1472</v>
      </c>
      <c r="D192" s="268" t="s">
        <v>1473</v>
      </c>
      <c r="E192" s="525" t="s">
        <v>1474</v>
      </c>
      <c r="F192" s="525"/>
      <c r="G192" s="158" t="s">
        <v>1475</v>
      </c>
      <c r="H192" s="157" t="s">
        <v>1476</v>
      </c>
      <c r="I192" s="157" t="s">
        <v>1477</v>
      </c>
      <c r="J192" s="274" t="s">
        <v>1478</v>
      </c>
    </row>
    <row r="193" spans="1:10" ht="25.5" x14ac:dyDescent="0.2">
      <c r="A193" s="275" t="s">
        <v>409</v>
      </c>
      <c r="B193" s="159" t="s">
        <v>1666</v>
      </c>
      <c r="C193" s="267" t="s">
        <v>68</v>
      </c>
      <c r="D193" s="267" t="s">
        <v>468</v>
      </c>
      <c r="E193" s="526" t="s">
        <v>1507</v>
      </c>
      <c r="F193" s="526"/>
      <c r="G193" s="160" t="s">
        <v>25</v>
      </c>
      <c r="H193" s="161">
        <v>1</v>
      </c>
      <c r="I193" s="162">
        <v>15.41</v>
      </c>
      <c r="J193" s="276">
        <v>15.41</v>
      </c>
    </row>
    <row r="194" spans="1:10" ht="25.5" x14ac:dyDescent="0.2">
      <c r="A194" s="277" t="s">
        <v>1482</v>
      </c>
      <c r="B194" s="163" t="s">
        <v>1667</v>
      </c>
      <c r="C194" s="259" t="s">
        <v>68</v>
      </c>
      <c r="D194" s="259" t="s">
        <v>1668</v>
      </c>
      <c r="E194" s="528" t="s">
        <v>1507</v>
      </c>
      <c r="F194" s="528"/>
      <c r="G194" s="164" t="s">
        <v>25</v>
      </c>
      <c r="H194" s="165">
        <v>1</v>
      </c>
      <c r="I194" s="166">
        <v>10.119999999999999</v>
      </c>
      <c r="J194" s="278">
        <v>10.119999999999999</v>
      </c>
    </row>
    <row r="195" spans="1:10" ht="25.5" x14ac:dyDescent="0.2">
      <c r="A195" s="277" t="s">
        <v>1482</v>
      </c>
      <c r="B195" s="163" t="s">
        <v>1656</v>
      </c>
      <c r="C195" s="259" t="s">
        <v>68</v>
      </c>
      <c r="D195" s="259" t="s">
        <v>1657</v>
      </c>
      <c r="E195" s="528" t="s">
        <v>1488</v>
      </c>
      <c r="F195" s="528"/>
      <c r="G195" s="164" t="s">
        <v>1489</v>
      </c>
      <c r="H195" s="165">
        <v>5.7000000000000002E-2</v>
      </c>
      <c r="I195" s="166">
        <v>19.399999999999999</v>
      </c>
      <c r="J195" s="278">
        <v>1.1000000000000001</v>
      </c>
    </row>
    <row r="196" spans="1:10" ht="25.5" x14ac:dyDescent="0.2">
      <c r="A196" s="277" t="s">
        <v>1482</v>
      </c>
      <c r="B196" s="163" t="s">
        <v>1658</v>
      </c>
      <c r="C196" s="259" t="s">
        <v>68</v>
      </c>
      <c r="D196" s="259" t="s">
        <v>1659</v>
      </c>
      <c r="E196" s="528" t="s">
        <v>1488</v>
      </c>
      <c r="F196" s="528"/>
      <c r="G196" s="164" t="s">
        <v>1489</v>
      </c>
      <c r="H196" s="165">
        <v>0.15</v>
      </c>
      <c r="I196" s="166">
        <v>22.94</v>
      </c>
      <c r="J196" s="278">
        <v>3.44</v>
      </c>
    </row>
    <row r="197" spans="1:10" ht="25.5" x14ac:dyDescent="0.2">
      <c r="A197" s="279" t="s">
        <v>1492</v>
      </c>
      <c r="B197" s="167" t="s">
        <v>1662</v>
      </c>
      <c r="C197" s="260" t="s">
        <v>68</v>
      </c>
      <c r="D197" s="260" t="s">
        <v>1663</v>
      </c>
      <c r="E197" s="527" t="s">
        <v>1495</v>
      </c>
      <c r="F197" s="527"/>
      <c r="G197" s="168" t="s">
        <v>25</v>
      </c>
      <c r="H197" s="169">
        <v>2.5000000000000001E-2</v>
      </c>
      <c r="I197" s="170">
        <v>25</v>
      </c>
      <c r="J197" s="280">
        <v>0.62</v>
      </c>
    </row>
    <row r="198" spans="1:10" ht="25.5" x14ac:dyDescent="0.2">
      <c r="A198" s="279" t="s">
        <v>1492</v>
      </c>
      <c r="B198" s="167" t="s">
        <v>1664</v>
      </c>
      <c r="C198" s="260" t="s">
        <v>68</v>
      </c>
      <c r="D198" s="260" t="s">
        <v>1665</v>
      </c>
      <c r="E198" s="527" t="s">
        <v>1495</v>
      </c>
      <c r="F198" s="527"/>
      <c r="G198" s="168" t="s">
        <v>1</v>
      </c>
      <c r="H198" s="169">
        <v>0.63500000000000001</v>
      </c>
      <c r="I198" s="170">
        <v>0.22</v>
      </c>
      <c r="J198" s="280">
        <v>0.13</v>
      </c>
    </row>
    <row r="199" spans="1:10" x14ac:dyDescent="0.2">
      <c r="A199" s="281"/>
      <c r="B199" s="282"/>
      <c r="C199" s="282"/>
      <c r="D199" s="282"/>
      <c r="E199" s="282"/>
      <c r="F199" s="283"/>
      <c r="G199" s="282"/>
      <c r="H199" s="283"/>
      <c r="I199" s="282"/>
      <c r="J199" s="284"/>
    </row>
    <row r="200" spans="1:10" ht="13.5" thickBot="1" x14ac:dyDescent="0.25">
      <c r="A200" s="281"/>
      <c r="B200" s="282"/>
      <c r="C200" s="282"/>
      <c r="D200" s="282"/>
      <c r="E200" s="282"/>
      <c r="F200" s="283"/>
      <c r="G200" s="282"/>
      <c r="H200" s="533"/>
      <c r="I200" s="533"/>
      <c r="J200" s="284"/>
    </row>
    <row r="201" spans="1:10" ht="13.5" thickTop="1" x14ac:dyDescent="0.2">
      <c r="A201" s="285"/>
      <c r="B201" s="171"/>
      <c r="C201" s="171"/>
      <c r="D201" s="171"/>
      <c r="E201" s="171"/>
      <c r="F201" s="171"/>
      <c r="G201" s="171"/>
      <c r="H201" s="171"/>
      <c r="I201" s="171"/>
      <c r="J201" s="286"/>
    </row>
    <row r="202" spans="1:10" ht="15" x14ac:dyDescent="0.2">
      <c r="A202" s="273"/>
      <c r="B202" s="157" t="s">
        <v>399</v>
      </c>
      <c r="C202" s="268" t="s">
        <v>1472</v>
      </c>
      <c r="D202" s="268" t="s">
        <v>1473</v>
      </c>
      <c r="E202" s="525" t="s">
        <v>1474</v>
      </c>
      <c r="F202" s="525"/>
      <c r="G202" s="158" t="s">
        <v>1475</v>
      </c>
      <c r="H202" s="157" t="s">
        <v>1476</v>
      </c>
      <c r="I202" s="157" t="s">
        <v>1477</v>
      </c>
      <c r="J202" s="274" t="s">
        <v>1478</v>
      </c>
    </row>
    <row r="203" spans="1:10" ht="25.5" x14ac:dyDescent="0.2">
      <c r="A203" s="275" t="s">
        <v>409</v>
      </c>
      <c r="B203" s="159" t="s">
        <v>1669</v>
      </c>
      <c r="C203" s="267" t="s">
        <v>68</v>
      </c>
      <c r="D203" s="267" t="s">
        <v>470</v>
      </c>
      <c r="E203" s="526" t="s">
        <v>1507</v>
      </c>
      <c r="F203" s="526"/>
      <c r="G203" s="160" t="s">
        <v>25</v>
      </c>
      <c r="H203" s="161">
        <v>1</v>
      </c>
      <c r="I203" s="162">
        <v>13.59</v>
      </c>
      <c r="J203" s="276">
        <v>13.59</v>
      </c>
    </row>
    <row r="204" spans="1:10" ht="25.5" x14ac:dyDescent="0.2">
      <c r="A204" s="277" t="s">
        <v>1482</v>
      </c>
      <c r="B204" s="163" t="s">
        <v>1656</v>
      </c>
      <c r="C204" s="259" t="s">
        <v>68</v>
      </c>
      <c r="D204" s="259" t="s">
        <v>1657</v>
      </c>
      <c r="E204" s="528" t="s">
        <v>1488</v>
      </c>
      <c r="F204" s="528"/>
      <c r="G204" s="164" t="s">
        <v>1489</v>
      </c>
      <c r="H204" s="165">
        <v>4.3999999999999997E-2</v>
      </c>
      <c r="I204" s="166">
        <v>19.399999999999999</v>
      </c>
      <c r="J204" s="278">
        <v>0.85</v>
      </c>
    </row>
    <row r="205" spans="1:10" ht="25.5" x14ac:dyDescent="0.2">
      <c r="A205" s="277" t="s">
        <v>1482</v>
      </c>
      <c r="B205" s="163" t="s">
        <v>1658</v>
      </c>
      <c r="C205" s="259" t="s">
        <v>68</v>
      </c>
      <c r="D205" s="259" t="s">
        <v>1659</v>
      </c>
      <c r="E205" s="528" t="s">
        <v>1488</v>
      </c>
      <c r="F205" s="528"/>
      <c r="G205" s="164" t="s">
        <v>1489</v>
      </c>
      <c r="H205" s="165">
        <v>0.11600000000000001</v>
      </c>
      <c r="I205" s="166">
        <v>22.94</v>
      </c>
      <c r="J205" s="278">
        <v>2.66</v>
      </c>
    </row>
    <row r="206" spans="1:10" ht="25.5" x14ac:dyDescent="0.2">
      <c r="A206" s="277" t="s">
        <v>1482</v>
      </c>
      <c r="B206" s="163" t="s">
        <v>1670</v>
      </c>
      <c r="C206" s="259" t="s">
        <v>68</v>
      </c>
      <c r="D206" s="259" t="s">
        <v>1671</v>
      </c>
      <c r="E206" s="528" t="s">
        <v>1507</v>
      </c>
      <c r="F206" s="528"/>
      <c r="G206" s="164" t="s">
        <v>25</v>
      </c>
      <c r="H206" s="165">
        <v>1</v>
      </c>
      <c r="I206" s="166">
        <v>9.36</v>
      </c>
      <c r="J206" s="278">
        <v>9.36</v>
      </c>
    </row>
    <row r="207" spans="1:10" ht="25.5" x14ac:dyDescent="0.2">
      <c r="A207" s="279" t="s">
        <v>1492</v>
      </c>
      <c r="B207" s="167" t="s">
        <v>1664</v>
      </c>
      <c r="C207" s="260" t="s">
        <v>68</v>
      </c>
      <c r="D207" s="260" t="s">
        <v>1665</v>
      </c>
      <c r="E207" s="527" t="s">
        <v>1495</v>
      </c>
      <c r="F207" s="527"/>
      <c r="G207" s="168" t="s">
        <v>1</v>
      </c>
      <c r="H207" s="169">
        <v>0.48</v>
      </c>
      <c r="I207" s="170">
        <v>0.22</v>
      </c>
      <c r="J207" s="280">
        <v>0.1</v>
      </c>
    </row>
    <row r="208" spans="1:10" ht="25.5" x14ac:dyDescent="0.2">
      <c r="A208" s="279" t="s">
        <v>1492</v>
      </c>
      <c r="B208" s="167" t="s">
        <v>1662</v>
      </c>
      <c r="C208" s="260" t="s">
        <v>68</v>
      </c>
      <c r="D208" s="260" t="s">
        <v>1663</v>
      </c>
      <c r="E208" s="527" t="s">
        <v>1495</v>
      </c>
      <c r="F208" s="527"/>
      <c r="G208" s="168" t="s">
        <v>25</v>
      </c>
      <c r="H208" s="169">
        <v>2.5000000000000001E-2</v>
      </c>
      <c r="I208" s="170">
        <v>25</v>
      </c>
      <c r="J208" s="280">
        <v>0.62</v>
      </c>
    </row>
    <row r="209" spans="1:10" x14ac:dyDescent="0.2">
      <c r="A209" s="281"/>
      <c r="B209" s="282"/>
      <c r="C209" s="282"/>
      <c r="D209" s="282"/>
      <c r="E209" s="282"/>
      <c r="F209" s="283"/>
      <c r="G209" s="282"/>
      <c r="H209" s="283"/>
      <c r="I209" s="282"/>
      <c r="J209" s="284"/>
    </row>
    <row r="210" spans="1:10" ht="13.5" thickBot="1" x14ac:dyDescent="0.25">
      <c r="A210" s="281"/>
      <c r="B210" s="282"/>
      <c r="C210" s="282"/>
      <c r="D210" s="282"/>
      <c r="E210" s="282"/>
      <c r="F210" s="283"/>
      <c r="G210" s="282"/>
      <c r="H210" s="533"/>
      <c r="I210" s="533"/>
      <c r="J210" s="284"/>
    </row>
    <row r="211" spans="1:10" ht="13.5" thickTop="1" x14ac:dyDescent="0.2">
      <c r="A211" s="285"/>
      <c r="B211" s="171"/>
      <c r="C211" s="171"/>
      <c r="D211" s="171"/>
      <c r="E211" s="171"/>
      <c r="F211" s="171"/>
      <c r="G211" s="171"/>
      <c r="H211" s="171"/>
      <c r="I211" s="171"/>
      <c r="J211" s="286"/>
    </row>
    <row r="212" spans="1:10" ht="15" x14ac:dyDescent="0.2">
      <c r="A212" s="273"/>
      <c r="B212" s="157" t="s">
        <v>399</v>
      </c>
      <c r="C212" s="268" t="s">
        <v>1472</v>
      </c>
      <c r="D212" s="268" t="s">
        <v>1473</v>
      </c>
      <c r="E212" s="525" t="s">
        <v>1474</v>
      </c>
      <c r="F212" s="525"/>
      <c r="G212" s="158" t="s">
        <v>1475</v>
      </c>
      <c r="H212" s="157" t="s">
        <v>1476</v>
      </c>
      <c r="I212" s="157" t="s">
        <v>1477</v>
      </c>
      <c r="J212" s="274" t="s">
        <v>1478</v>
      </c>
    </row>
    <row r="213" spans="1:10" ht="25.5" x14ac:dyDescent="0.2">
      <c r="A213" s="275" t="s">
        <v>409</v>
      </c>
      <c r="B213" s="159" t="s">
        <v>1672</v>
      </c>
      <c r="C213" s="267" t="s">
        <v>68</v>
      </c>
      <c r="D213" s="267" t="s">
        <v>472</v>
      </c>
      <c r="E213" s="526" t="s">
        <v>1507</v>
      </c>
      <c r="F213" s="526"/>
      <c r="G213" s="160" t="s">
        <v>25</v>
      </c>
      <c r="H213" s="161">
        <v>1</v>
      </c>
      <c r="I213" s="162">
        <v>10.66</v>
      </c>
      <c r="J213" s="276">
        <v>10.66</v>
      </c>
    </row>
    <row r="214" spans="1:10" ht="25.5" x14ac:dyDescent="0.2">
      <c r="A214" s="277" t="s">
        <v>1482</v>
      </c>
      <c r="B214" s="163" t="s">
        <v>1656</v>
      </c>
      <c r="C214" s="259" t="s">
        <v>68</v>
      </c>
      <c r="D214" s="259" t="s">
        <v>1657</v>
      </c>
      <c r="E214" s="528" t="s">
        <v>1488</v>
      </c>
      <c r="F214" s="528"/>
      <c r="G214" s="164" t="s">
        <v>1489</v>
      </c>
      <c r="H214" s="165">
        <v>2.5000000000000001E-2</v>
      </c>
      <c r="I214" s="166">
        <v>19.399999999999999</v>
      </c>
      <c r="J214" s="278">
        <v>0.48</v>
      </c>
    </row>
    <row r="215" spans="1:10" ht="25.5" x14ac:dyDescent="0.2">
      <c r="A215" s="277" t="s">
        <v>1482</v>
      </c>
      <c r="B215" s="163" t="s">
        <v>1658</v>
      </c>
      <c r="C215" s="259" t="s">
        <v>68</v>
      </c>
      <c r="D215" s="259" t="s">
        <v>1659</v>
      </c>
      <c r="E215" s="528" t="s">
        <v>1488</v>
      </c>
      <c r="F215" s="528"/>
      <c r="G215" s="164" t="s">
        <v>1489</v>
      </c>
      <c r="H215" s="165">
        <v>6.4000000000000001E-2</v>
      </c>
      <c r="I215" s="166">
        <v>22.94</v>
      </c>
      <c r="J215" s="278">
        <v>1.46</v>
      </c>
    </row>
    <row r="216" spans="1:10" ht="25.5" x14ac:dyDescent="0.2">
      <c r="A216" s="277" t="s">
        <v>1482</v>
      </c>
      <c r="B216" s="163" t="s">
        <v>1673</v>
      </c>
      <c r="C216" s="259" t="s">
        <v>68</v>
      </c>
      <c r="D216" s="259" t="s">
        <v>1674</v>
      </c>
      <c r="E216" s="528" t="s">
        <v>1507</v>
      </c>
      <c r="F216" s="528"/>
      <c r="G216" s="164" t="s">
        <v>25</v>
      </c>
      <c r="H216" s="165">
        <v>1</v>
      </c>
      <c r="I216" s="166">
        <v>8.0399999999999991</v>
      </c>
      <c r="J216" s="278">
        <v>8.0399999999999991</v>
      </c>
    </row>
    <row r="217" spans="1:10" ht="25.5" x14ac:dyDescent="0.2">
      <c r="A217" s="279" t="s">
        <v>1492</v>
      </c>
      <c r="B217" s="167" t="s">
        <v>1662</v>
      </c>
      <c r="C217" s="260" t="s">
        <v>68</v>
      </c>
      <c r="D217" s="260" t="s">
        <v>1663</v>
      </c>
      <c r="E217" s="527" t="s">
        <v>1495</v>
      </c>
      <c r="F217" s="527"/>
      <c r="G217" s="168" t="s">
        <v>25</v>
      </c>
      <c r="H217" s="169">
        <v>2.5000000000000001E-2</v>
      </c>
      <c r="I217" s="170">
        <v>25</v>
      </c>
      <c r="J217" s="280">
        <v>0.62</v>
      </c>
    </row>
    <row r="218" spans="1:10" ht="25.5" x14ac:dyDescent="0.2">
      <c r="A218" s="279" t="s">
        <v>1492</v>
      </c>
      <c r="B218" s="167" t="s">
        <v>1664</v>
      </c>
      <c r="C218" s="260" t="s">
        <v>68</v>
      </c>
      <c r="D218" s="260" t="s">
        <v>1665</v>
      </c>
      <c r="E218" s="527" t="s">
        <v>1495</v>
      </c>
      <c r="F218" s="527"/>
      <c r="G218" s="168" t="s">
        <v>1</v>
      </c>
      <c r="H218" s="169">
        <v>0.317</v>
      </c>
      <c r="I218" s="170">
        <v>0.22</v>
      </c>
      <c r="J218" s="280">
        <v>0.06</v>
      </c>
    </row>
    <row r="219" spans="1:10" x14ac:dyDescent="0.2">
      <c r="A219" s="281"/>
      <c r="B219" s="282"/>
      <c r="C219" s="282"/>
      <c r="D219" s="282"/>
      <c r="E219" s="282"/>
      <c r="F219" s="283"/>
      <c r="G219" s="282"/>
      <c r="H219" s="283"/>
      <c r="I219" s="282"/>
      <c r="J219" s="284"/>
    </row>
    <row r="220" spans="1:10" ht="13.5" thickBot="1" x14ac:dyDescent="0.25">
      <c r="A220" s="281"/>
      <c r="B220" s="282"/>
      <c r="C220" s="282"/>
      <c r="D220" s="282"/>
      <c r="E220" s="282"/>
      <c r="F220" s="283"/>
      <c r="G220" s="282"/>
      <c r="H220" s="533"/>
      <c r="I220" s="533"/>
      <c r="J220" s="284"/>
    </row>
    <row r="221" spans="1:10" ht="13.5" thickTop="1" x14ac:dyDescent="0.2">
      <c r="A221" s="285"/>
      <c r="B221" s="171"/>
      <c r="C221" s="171"/>
      <c r="D221" s="171"/>
      <c r="E221" s="171"/>
      <c r="F221" s="171"/>
      <c r="G221" s="171"/>
      <c r="H221" s="171"/>
      <c r="I221" s="171"/>
      <c r="J221" s="286"/>
    </row>
    <row r="222" spans="1:10" ht="15" x14ac:dyDescent="0.2">
      <c r="A222" s="273"/>
      <c r="B222" s="157" t="s">
        <v>399</v>
      </c>
      <c r="C222" s="268" t="s">
        <v>1472</v>
      </c>
      <c r="D222" s="268" t="s">
        <v>1473</v>
      </c>
      <c r="E222" s="525" t="s">
        <v>1474</v>
      </c>
      <c r="F222" s="525"/>
      <c r="G222" s="158" t="s">
        <v>1475</v>
      </c>
      <c r="H222" s="157" t="s">
        <v>1476</v>
      </c>
      <c r="I222" s="157" t="s">
        <v>1477</v>
      </c>
      <c r="J222" s="274" t="s">
        <v>1478</v>
      </c>
    </row>
    <row r="223" spans="1:10" ht="25.5" x14ac:dyDescent="0.2">
      <c r="A223" s="275" t="s">
        <v>409</v>
      </c>
      <c r="B223" s="159" t="s">
        <v>1675</v>
      </c>
      <c r="C223" s="267" t="s">
        <v>68</v>
      </c>
      <c r="D223" s="267" t="s">
        <v>474</v>
      </c>
      <c r="E223" s="526" t="s">
        <v>1507</v>
      </c>
      <c r="F223" s="526"/>
      <c r="G223" s="160" t="s">
        <v>25</v>
      </c>
      <c r="H223" s="161">
        <v>1</v>
      </c>
      <c r="I223" s="162">
        <v>10.119999999999999</v>
      </c>
      <c r="J223" s="276">
        <v>10.119999999999999</v>
      </c>
    </row>
    <row r="224" spans="1:10" ht="25.5" x14ac:dyDescent="0.2">
      <c r="A224" s="277" t="s">
        <v>1482</v>
      </c>
      <c r="B224" s="163" t="s">
        <v>1656</v>
      </c>
      <c r="C224" s="259" t="s">
        <v>68</v>
      </c>
      <c r="D224" s="259" t="s">
        <v>1657</v>
      </c>
      <c r="E224" s="528" t="s">
        <v>1488</v>
      </c>
      <c r="F224" s="528"/>
      <c r="G224" s="164" t="s">
        <v>1489</v>
      </c>
      <c r="H224" s="165">
        <v>1.9E-2</v>
      </c>
      <c r="I224" s="166">
        <v>19.399999999999999</v>
      </c>
      <c r="J224" s="278">
        <v>0.36</v>
      </c>
    </row>
    <row r="225" spans="1:10" ht="25.5" x14ac:dyDescent="0.2">
      <c r="A225" s="277" t="s">
        <v>1482</v>
      </c>
      <c r="B225" s="163" t="s">
        <v>1676</v>
      </c>
      <c r="C225" s="259" t="s">
        <v>68</v>
      </c>
      <c r="D225" s="259" t="s">
        <v>1677</v>
      </c>
      <c r="E225" s="528" t="s">
        <v>1507</v>
      </c>
      <c r="F225" s="528"/>
      <c r="G225" s="164" t="s">
        <v>25</v>
      </c>
      <c r="H225" s="165">
        <v>1</v>
      </c>
      <c r="I225" s="166">
        <v>7.97</v>
      </c>
      <c r="J225" s="278">
        <v>7.97</v>
      </c>
    </row>
    <row r="226" spans="1:10" ht="25.5" x14ac:dyDescent="0.2">
      <c r="A226" s="277" t="s">
        <v>1482</v>
      </c>
      <c r="B226" s="163" t="s">
        <v>1658</v>
      </c>
      <c r="C226" s="259" t="s">
        <v>68</v>
      </c>
      <c r="D226" s="259" t="s">
        <v>1659</v>
      </c>
      <c r="E226" s="528" t="s">
        <v>1488</v>
      </c>
      <c r="F226" s="528"/>
      <c r="G226" s="164" t="s">
        <v>1489</v>
      </c>
      <c r="H226" s="165">
        <v>4.9000000000000002E-2</v>
      </c>
      <c r="I226" s="166">
        <v>22.94</v>
      </c>
      <c r="J226" s="278">
        <v>1.1200000000000001</v>
      </c>
    </row>
    <row r="227" spans="1:10" ht="25.5" x14ac:dyDescent="0.2">
      <c r="A227" s="279" t="s">
        <v>1492</v>
      </c>
      <c r="B227" s="167" t="s">
        <v>1662</v>
      </c>
      <c r="C227" s="260" t="s">
        <v>68</v>
      </c>
      <c r="D227" s="260" t="s">
        <v>1663</v>
      </c>
      <c r="E227" s="527" t="s">
        <v>1495</v>
      </c>
      <c r="F227" s="527"/>
      <c r="G227" s="168" t="s">
        <v>25</v>
      </c>
      <c r="H227" s="169">
        <v>2.5000000000000001E-2</v>
      </c>
      <c r="I227" s="170">
        <v>25</v>
      </c>
      <c r="J227" s="280">
        <v>0.62</v>
      </c>
    </row>
    <row r="228" spans="1:10" ht="25.5" x14ac:dyDescent="0.2">
      <c r="A228" s="279" t="s">
        <v>1492</v>
      </c>
      <c r="B228" s="167" t="s">
        <v>1664</v>
      </c>
      <c r="C228" s="260" t="s">
        <v>68</v>
      </c>
      <c r="D228" s="260" t="s">
        <v>1665</v>
      </c>
      <c r="E228" s="527" t="s">
        <v>1495</v>
      </c>
      <c r="F228" s="527"/>
      <c r="G228" s="168" t="s">
        <v>1</v>
      </c>
      <c r="H228" s="169">
        <v>0.245</v>
      </c>
      <c r="I228" s="170">
        <v>0.22</v>
      </c>
      <c r="J228" s="280">
        <v>0.05</v>
      </c>
    </row>
    <row r="229" spans="1:10" x14ac:dyDescent="0.2">
      <c r="A229" s="281"/>
      <c r="B229" s="282"/>
      <c r="C229" s="282"/>
      <c r="D229" s="282"/>
      <c r="E229" s="282"/>
      <c r="F229" s="283"/>
      <c r="G229" s="282"/>
      <c r="H229" s="283"/>
      <c r="I229" s="282"/>
      <c r="J229" s="284"/>
    </row>
    <row r="230" spans="1:10" ht="13.5" thickBot="1" x14ac:dyDescent="0.25">
      <c r="A230" s="281"/>
      <c r="B230" s="282"/>
      <c r="C230" s="282"/>
      <c r="D230" s="282"/>
      <c r="E230" s="282"/>
      <c r="F230" s="283"/>
      <c r="G230" s="282"/>
      <c r="H230" s="533"/>
      <c r="I230" s="533"/>
      <c r="J230" s="284"/>
    </row>
    <row r="231" spans="1:10" ht="13.5" thickTop="1" x14ac:dyDescent="0.2">
      <c r="A231" s="285"/>
      <c r="B231" s="171"/>
      <c r="C231" s="171"/>
      <c r="D231" s="171"/>
      <c r="E231" s="171"/>
      <c r="F231" s="171"/>
      <c r="G231" s="171"/>
      <c r="H231" s="171"/>
      <c r="I231" s="171"/>
      <c r="J231" s="286"/>
    </row>
    <row r="232" spans="1:10" ht="15" x14ac:dyDescent="0.2">
      <c r="A232" s="273"/>
      <c r="B232" s="157" t="s">
        <v>399</v>
      </c>
      <c r="C232" s="268" t="s">
        <v>1472</v>
      </c>
      <c r="D232" s="268" t="s">
        <v>1473</v>
      </c>
      <c r="E232" s="525" t="s">
        <v>1474</v>
      </c>
      <c r="F232" s="525"/>
      <c r="G232" s="158" t="s">
        <v>1475</v>
      </c>
      <c r="H232" s="157" t="s">
        <v>1476</v>
      </c>
      <c r="I232" s="157" t="s">
        <v>1477</v>
      </c>
      <c r="J232" s="274" t="s">
        <v>1478</v>
      </c>
    </row>
    <row r="233" spans="1:10" ht="25.5" x14ac:dyDescent="0.2">
      <c r="A233" s="275" t="s">
        <v>409</v>
      </c>
      <c r="B233" s="159" t="s">
        <v>1678</v>
      </c>
      <c r="C233" s="267" t="s">
        <v>68</v>
      </c>
      <c r="D233" s="267" t="s">
        <v>476</v>
      </c>
      <c r="E233" s="526" t="s">
        <v>1507</v>
      </c>
      <c r="F233" s="526"/>
      <c r="G233" s="160" t="s">
        <v>25</v>
      </c>
      <c r="H233" s="161">
        <v>1</v>
      </c>
      <c r="I233" s="162">
        <v>11.24</v>
      </c>
      <c r="J233" s="276">
        <v>11.24</v>
      </c>
    </row>
    <row r="234" spans="1:10" ht="25.5" x14ac:dyDescent="0.2">
      <c r="A234" s="277" t="s">
        <v>1482</v>
      </c>
      <c r="B234" s="163" t="s">
        <v>1679</v>
      </c>
      <c r="C234" s="259" t="s">
        <v>68</v>
      </c>
      <c r="D234" s="259" t="s">
        <v>1680</v>
      </c>
      <c r="E234" s="528" t="s">
        <v>1507</v>
      </c>
      <c r="F234" s="528"/>
      <c r="G234" s="164" t="s">
        <v>25</v>
      </c>
      <c r="H234" s="165">
        <v>1</v>
      </c>
      <c r="I234" s="166">
        <v>9.4</v>
      </c>
      <c r="J234" s="278">
        <v>9.4</v>
      </c>
    </row>
    <row r="235" spans="1:10" ht="25.5" x14ac:dyDescent="0.2">
      <c r="A235" s="277" t="s">
        <v>1482</v>
      </c>
      <c r="B235" s="163" t="s">
        <v>1658</v>
      </c>
      <c r="C235" s="259" t="s">
        <v>68</v>
      </c>
      <c r="D235" s="259" t="s">
        <v>1659</v>
      </c>
      <c r="E235" s="528" t="s">
        <v>1488</v>
      </c>
      <c r="F235" s="528"/>
      <c r="G235" s="164" t="s">
        <v>1489</v>
      </c>
      <c r="H235" s="165">
        <v>3.9E-2</v>
      </c>
      <c r="I235" s="166">
        <v>22.94</v>
      </c>
      <c r="J235" s="278">
        <v>0.89</v>
      </c>
    </row>
    <row r="236" spans="1:10" ht="25.5" x14ac:dyDescent="0.2">
      <c r="A236" s="277" t="s">
        <v>1482</v>
      </c>
      <c r="B236" s="163" t="s">
        <v>1656</v>
      </c>
      <c r="C236" s="259" t="s">
        <v>68</v>
      </c>
      <c r="D236" s="259" t="s">
        <v>1657</v>
      </c>
      <c r="E236" s="528" t="s">
        <v>1488</v>
      </c>
      <c r="F236" s="528"/>
      <c r="G236" s="164" t="s">
        <v>1489</v>
      </c>
      <c r="H236" s="165">
        <v>1.4999999999999999E-2</v>
      </c>
      <c r="I236" s="166">
        <v>19.399999999999999</v>
      </c>
      <c r="J236" s="278">
        <v>0.28999999999999998</v>
      </c>
    </row>
    <row r="237" spans="1:10" ht="25.5" x14ac:dyDescent="0.2">
      <c r="A237" s="279" t="s">
        <v>1492</v>
      </c>
      <c r="B237" s="167" t="s">
        <v>1664</v>
      </c>
      <c r="C237" s="260" t="s">
        <v>68</v>
      </c>
      <c r="D237" s="260" t="s">
        <v>1665</v>
      </c>
      <c r="E237" s="527" t="s">
        <v>1495</v>
      </c>
      <c r="F237" s="527"/>
      <c r="G237" s="168" t="s">
        <v>1</v>
      </c>
      <c r="H237" s="169">
        <v>0.19500000000000001</v>
      </c>
      <c r="I237" s="170">
        <v>0.22</v>
      </c>
      <c r="J237" s="280">
        <v>0.04</v>
      </c>
    </row>
    <row r="238" spans="1:10" ht="25.5" x14ac:dyDescent="0.2">
      <c r="A238" s="279" t="s">
        <v>1492</v>
      </c>
      <c r="B238" s="167" t="s">
        <v>1662</v>
      </c>
      <c r="C238" s="260" t="s">
        <v>68</v>
      </c>
      <c r="D238" s="260" t="s">
        <v>1663</v>
      </c>
      <c r="E238" s="527" t="s">
        <v>1495</v>
      </c>
      <c r="F238" s="527"/>
      <c r="G238" s="168" t="s">
        <v>25</v>
      </c>
      <c r="H238" s="169">
        <v>2.5000000000000001E-2</v>
      </c>
      <c r="I238" s="170">
        <v>25</v>
      </c>
      <c r="J238" s="280">
        <v>0.62</v>
      </c>
    </row>
    <row r="239" spans="1:10" x14ac:dyDescent="0.2">
      <c r="A239" s="281"/>
      <c r="B239" s="282"/>
      <c r="C239" s="282"/>
      <c r="D239" s="282"/>
      <c r="E239" s="282"/>
      <c r="F239" s="283"/>
      <c r="G239" s="282"/>
      <c r="H239" s="283"/>
      <c r="I239" s="282"/>
      <c r="J239" s="284"/>
    </row>
    <row r="240" spans="1:10" ht="13.5" thickBot="1" x14ac:dyDescent="0.25">
      <c r="A240" s="281"/>
      <c r="B240" s="282"/>
      <c r="C240" s="282"/>
      <c r="D240" s="282"/>
      <c r="E240" s="282"/>
      <c r="F240" s="283"/>
      <c r="G240" s="282"/>
      <c r="H240" s="533"/>
      <c r="I240" s="533"/>
      <c r="J240" s="284"/>
    </row>
    <row r="241" spans="1:10" ht="13.5" thickTop="1" x14ac:dyDescent="0.2">
      <c r="A241" s="285"/>
      <c r="B241" s="171"/>
      <c r="C241" s="171"/>
      <c r="D241" s="171"/>
      <c r="E241" s="171"/>
      <c r="F241" s="171"/>
      <c r="G241" s="171"/>
      <c r="H241" s="171"/>
      <c r="I241" s="171"/>
      <c r="J241" s="286"/>
    </row>
    <row r="242" spans="1:10" ht="15" x14ac:dyDescent="0.2">
      <c r="A242" s="273"/>
      <c r="B242" s="157" t="s">
        <v>399</v>
      </c>
      <c r="C242" s="268" t="s">
        <v>1472</v>
      </c>
      <c r="D242" s="268" t="s">
        <v>1473</v>
      </c>
      <c r="E242" s="525" t="s">
        <v>1474</v>
      </c>
      <c r="F242" s="525"/>
      <c r="G242" s="158" t="s">
        <v>1475</v>
      </c>
      <c r="H242" s="157" t="s">
        <v>1476</v>
      </c>
      <c r="I242" s="157" t="s">
        <v>1477</v>
      </c>
      <c r="J242" s="274" t="s">
        <v>1478</v>
      </c>
    </row>
    <row r="243" spans="1:10" ht="38.25" x14ac:dyDescent="0.2">
      <c r="A243" s="275" t="s">
        <v>409</v>
      </c>
      <c r="B243" s="159" t="s">
        <v>1681</v>
      </c>
      <c r="C243" s="267" t="s">
        <v>68</v>
      </c>
      <c r="D243" s="267" t="s">
        <v>478</v>
      </c>
      <c r="E243" s="526" t="s">
        <v>1507</v>
      </c>
      <c r="F243" s="526"/>
      <c r="G243" s="160" t="s">
        <v>25</v>
      </c>
      <c r="H243" s="161">
        <v>1</v>
      </c>
      <c r="I243" s="162">
        <v>15.77</v>
      </c>
      <c r="J243" s="276">
        <v>15.77</v>
      </c>
    </row>
    <row r="244" spans="1:10" ht="25.5" x14ac:dyDescent="0.2">
      <c r="A244" s="277" t="s">
        <v>1482</v>
      </c>
      <c r="B244" s="163" t="s">
        <v>1656</v>
      </c>
      <c r="C244" s="259" t="s">
        <v>68</v>
      </c>
      <c r="D244" s="259" t="s">
        <v>1657</v>
      </c>
      <c r="E244" s="528" t="s">
        <v>1488</v>
      </c>
      <c r="F244" s="528"/>
      <c r="G244" s="164" t="s">
        <v>1489</v>
      </c>
      <c r="H244" s="165">
        <v>3.1600000000000003E-2</v>
      </c>
      <c r="I244" s="166">
        <v>19.399999999999999</v>
      </c>
      <c r="J244" s="278">
        <v>0.61</v>
      </c>
    </row>
    <row r="245" spans="1:10" ht="25.5" x14ac:dyDescent="0.2">
      <c r="A245" s="277" t="s">
        <v>1482</v>
      </c>
      <c r="B245" s="163" t="s">
        <v>1658</v>
      </c>
      <c r="C245" s="259" t="s">
        <v>68</v>
      </c>
      <c r="D245" s="259" t="s">
        <v>1659</v>
      </c>
      <c r="E245" s="528" t="s">
        <v>1488</v>
      </c>
      <c r="F245" s="528"/>
      <c r="G245" s="164" t="s">
        <v>1489</v>
      </c>
      <c r="H245" s="165">
        <v>0.1933</v>
      </c>
      <c r="I245" s="166">
        <v>22.94</v>
      </c>
      <c r="J245" s="278">
        <v>4.43</v>
      </c>
    </row>
    <row r="246" spans="1:10" ht="25.5" x14ac:dyDescent="0.2">
      <c r="A246" s="277" t="s">
        <v>1482</v>
      </c>
      <c r="B246" s="163" t="s">
        <v>1682</v>
      </c>
      <c r="C246" s="259" t="s">
        <v>68</v>
      </c>
      <c r="D246" s="259" t="s">
        <v>1683</v>
      </c>
      <c r="E246" s="528" t="s">
        <v>1507</v>
      </c>
      <c r="F246" s="528"/>
      <c r="G246" s="164" t="s">
        <v>25</v>
      </c>
      <c r="H246" s="165">
        <v>1</v>
      </c>
      <c r="I246" s="166">
        <v>9.85</v>
      </c>
      <c r="J246" s="278">
        <v>9.85</v>
      </c>
    </row>
    <row r="247" spans="1:10" ht="25.5" x14ac:dyDescent="0.2">
      <c r="A247" s="279" t="s">
        <v>1492</v>
      </c>
      <c r="B247" s="167" t="s">
        <v>1664</v>
      </c>
      <c r="C247" s="260" t="s">
        <v>68</v>
      </c>
      <c r="D247" s="260" t="s">
        <v>1665</v>
      </c>
      <c r="E247" s="527" t="s">
        <v>1495</v>
      </c>
      <c r="F247" s="527"/>
      <c r="G247" s="168" t="s">
        <v>1</v>
      </c>
      <c r="H247" s="169">
        <v>1.19</v>
      </c>
      <c r="I247" s="170">
        <v>0.22</v>
      </c>
      <c r="J247" s="280">
        <v>0.26</v>
      </c>
    </row>
    <row r="248" spans="1:10" ht="25.5" x14ac:dyDescent="0.2">
      <c r="A248" s="279" t="s">
        <v>1492</v>
      </c>
      <c r="B248" s="167" t="s">
        <v>1662</v>
      </c>
      <c r="C248" s="260" t="s">
        <v>68</v>
      </c>
      <c r="D248" s="260" t="s">
        <v>1663</v>
      </c>
      <c r="E248" s="527" t="s">
        <v>1495</v>
      </c>
      <c r="F248" s="527"/>
      <c r="G248" s="168" t="s">
        <v>25</v>
      </c>
      <c r="H248" s="169">
        <v>2.5000000000000001E-2</v>
      </c>
      <c r="I248" s="170">
        <v>25</v>
      </c>
      <c r="J248" s="280">
        <v>0.62</v>
      </c>
    </row>
    <row r="249" spans="1:10" x14ac:dyDescent="0.2">
      <c r="A249" s="281"/>
      <c r="B249" s="282"/>
      <c r="C249" s="282"/>
      <c r="D249" s="282"/>
      <c r="E249" s="282"/>
      <c r="F249" s="283"/>
      <c r="G249" s="282"/>
      <c r="H249" s="283"/>
      <c r="I249" s="282"/>
      <c r="J249" s="284"/>
    </row>
    <row r="250" spans="1:10" ht="13.5" thickBot="1" x14ac:dyDescent="0.25">
      <c r="A250" s="281"/>
      <c r="B250" s="282"/>
      <c r="C250" s="282"/>
      <c r="D250" s="282"/>
      <c r="E250" s="282"/>
      <c r="F250" s="283"/>
      <c r="G250" s="282"/>
      <c r="H250" s="533"/>
      <c r="I250" s="533"/>
      <c r="J250" s="284"/>
    </row>
    <row r="251" spans="1:10" ht="13.5" thickTop="1" x14ac:dyDescent="0.2">
      <c r="A251" s="285"/>
      <c r="B251" s="171"/>
      <c r="C251" s="171"/>
      <c r="D251" s="171"/>
      <c r="E251" s="171"/>
      <c r="F251" s="171"/>
      <c r="G251" s="171"/>
      <c r="H251" s="171"/>
      <c r="I251" s="171"/>
      <c r="J251" s="286"/>
    </row>
    <row r="252" spans="1:10" ht="15" x14ac:dyDescent="0.2">
      <c r="A252" s="273"/>
      <c r="B252" s="157" t="s">
        <v>399</v>
      </c>
      <c r="C252" s="268" t="s">
        <v>1472</v>
      </c>
      <c r="D252" s="268" t="s">
        <v>1473</v>
      </c>
      <c r="E252" s="525" t="s">
        <v>1474</v>
      </c>
      <c r="F252" s="525"/>
      <c r="G252" s="158" t="s">
        <v>1475</v>
      </c>
      <c r="H252" s="157" t="s">
        <v>1476</v>
      </c>
      <c r="I252" s="157" t="s">
        <v>1477</v>
      </c>
      <c r="J252" s="274" t="s">
        <v>1478</v>
      </c>
    </row>
    <row r="253" spans="1:10" ht="38.25" x14ac:dyDescent="0.2">
      <c r="A253" s="275" t="s">
        <v>409</v>
      </c>
      <c r="B253" s="159" t="s">
        <v>1684</v>
      </c>
      <c r="C253" s="267" t="s">
        <v>68</v>
      </c>
      <c r="D253" s="267" t="s">
        <v>480</v>
      </c>
      <c r="E253" s="526" t="s">
        <v>1507</v>
      </c>
      <c r="F253" s="526"/>
      <c r="G253" s="160" t="s">
        <v>1508</v>
      </c>
      <c r="H253" s="161">
        <v>1</v>
      </c>
      <c r="I253" s="162">
        <v>748.01</v>
      </c>
      <c r="J253" s="276">
        <v>748.01</v>
      </c>
    </row>
    <row r="254" spans="1:10" ht="25.5" x14ac:dyDescent="0.2">
      <c r="A254" s="277" t="s">
        <v>1482</v>
      </c>
      <c r="B254" s="163" t="s">
        <v>1486</v>
      </c>
      <c r="C254" s="259" t="s">
        <v>68</v>
      </c>
      <c r="D254" s="259" t="s">
        <v>1487</v>
      </c>
      <c r="E254" s="528" t="s">
        <v>1488</v>
      </c>
      <c r="F254" s="528"/>
      <c r="G254" s="164" t="s">
        <v>1489</v>
      </c>
      <c r="H254" s="165">
        <v>0.501</v>
      </c>
      <c r="I254" s="166">
        <v>18.670000000000002</v>
      </c>
      <c r="J254" s="278">
        <v>9.35</v>
      </c>
    </row>
    <row r="255" spans="1:10" ht="25.5" x14ac:dyDescent="0.2">
      <c r="A255" s="277" t="s">
        <v>1482</v>
      </c>
      <c r="B255" s="163" t="s">
        <v>1685</v>
      </c>
      <c r="C255" s="259" t="s">
        <v>68</v>
      </c>
      <c r="D255" s="259" t="s">
        <v>1686</v>
      </c>
      <c r="E255" s="528" t="s">
        <v>1513</v>
      </c>
      <c r="F255" s="528"/>
      <c r="G255" s="164" t="s">
        <v>1517</v>
      </c>
      <c r="H255" s="165">
        <v>9.1999999999999998E-2</v>
      </c>
      <c r="I255" s="166">
        <v>1.25</v>
      </c>
      <c r="J255" s="278">
        <v>0.11</v>
      </c>
    </row>
    <row r="256" spans="1:10" ht="25.5" x14ac:dyDescent="0.2">
      <c r="A256" s="277" t="s">
        <v>1482</v>
      </c>
      <c r="B256" s="163" t="s">
        <v>1687</v>
      </c>
      <c r="C256" s="259" t="s">
        <v>68</v>
      </c>
      <c r="D256" s="259" t="s">
        <v>1688</v>
      </c>
      <c r="E256" s="528" t="s">
        <v>1513</v>
      </c>
      <c r="F256" s="528"/>
      <c r="G256" s="164" t="s">
        <v>1514</v>
      </c>
      <c r="H256" s="165">
        <v>7.4999999999999997E-2</v>
      </c>
      <c r="I256" s="166">
        <v>0.53</v>
      </c>
      <c r="J256" s="278">
        <v>0.03</v>
      </c>
    </row>
    <row r="257" spans="1:10" ht="25.5" x14ac:dyDescent="0.2">
      <c r="A257" s="277" t="s">
        <v>1482</v>
      </c>
      <c r="B257" s="163" t="s">
        <v>1598</v>
      </c>
      <c r="C257" s="259" t="s">
        <v>68</v>
      </c>
      <c r="D257" s="259" t="s">
        <v>1599</v>
      </c>
      <c r="E257" s="528" t="s">
        <v>1488</v>
      </c>
      <c r="F257" s="528"/>
      <c r="G257" s="164" t="s">
        <v>1489</v>
      </c>
      <c r="H257" s="165">
        <v>0.33400000000000002</v>
      </c>
      <c r="I257" s="166">
        <v>23.1</v>
      </c>
      <c r="J257" s="278">
        <v>7.71</v>
      </c>
    </row>
    <row r="258" spans="1:10" ht="38.25" x14ac:dyDescent="0.2">
      <c r="A258" s="279" t="s">
        <v>1492</v>
      </c>
      <c r="B258" s="167" t="s">
        <v>1689</v>
      </c>
      <c r="C258" s="260" t="s">
        <v>68</v>
      </c>
      <c r="D258" s="260" t="s">
        <v>1690</v>
      </c>
      <c r="E258" s="527" t="s">
        <v>1495</v>
      </c>
      <c r="F258" s="527"/>
      <c r="G258" s="168" t="s">
        <v>1612</v>
      </c>
      <c r="H258" s="169">
        <v>1.23</v>
      </c>
      <c r="I258" s="170">
        <v>594.16</v>
      </c>
      <c r="J258" s="280">
        <v>730.81</v>
      </c>
    </row>
    <row r="259" spans="1:10" x14ac:dyDescent="0.2">
      <c r="A259" s="281"/>
      <c r="B259" s="282"/>
      <c r="C259" s="282"/>
      <c r="D259" s="282"/>
      <c r="E259" s="282"/>
      <c r="F259" s="283"/>
      <c r="G259" s="282"/>
      <c r="H259" s="283"/>
      <c r="I259" s="282"/>
      <c r="J259" s="284"/>
    </row>
    <row r="260" spans="1:10" ht="13.5" thickBot="1" x14ac:dyDescent="0.25">
      <c r="A260" s="281"/>
      <c r="B260" s="282"/>
      <c r="C260" s="282"/>
      <c r="D260" s="282"/>
      <c r="E260" s="282"/>
      <c r="F260" s="283"/>
      <c r="G260" s="282"/>
      <c r="H260" s="533"/>
      <c r="I260" s="533"/>
      <c r="J260" s="284"/>
    </row>
    <row r="261" spans="1:10" ht="13.5" thickTop="1" x14ac:dyDescent="0.2">
      <c r="A261" s="285"/>
      <c r="B261" s="171"/>
      <c r="C261" s="171"/>
      <c r="D261" s="171"/>
      <c r="E261" s="171"/>
      <c r="F261" s="171"/>
      <c r="G261" s="171"/>
      <c r="H261" s="171"/>
      <c r="I261" s="171"/>
      <c r="J261" s="286"/>
    </row>
    <row r="262" spans="1:10" ht="15" x14ac:dyDescent="0.2">
      <c r="A262" s="273"/>
      <c r="B262" s="157" t="s">
        <v>399</v>
      </c>
      <c r="C262" s="268" t="s">
        <v>1472</v>
      </c>
      <c r="D262" s="268" t="s">
        <v>1473</v>
      </c>
      <c r="E262" s="525" t="s">
        <v>1474</v>
      </c>
      <c r="F262" s="525"/>
      <c r="G262" s="158" t="s">
        <v>1475</v>
      </c>
      <c r="H262" s="157" t="s">
        <v>1476</v>
      </c>
      <c r="I262" s="157" t="s">
        <v>1477</v>
      </c>
      <c r="J262" s="274" t="s">
        <v>1478</v>
      </c>
    </row>
    <row r="263" spans="1:10" ht="38.25" x14ac:dyDescent="0.2">
      <c r="A263" s="275" t="s">
        <v>409</v>
      </c>
      <c r="B263" s="159" t="s">
        <v>1643</v>
      </c>
      <c r="C263" s="267" t="s">
        <v>68</v>
      </c>
      <c r="D263" s="267" t="s">
        <v>502</v>
      </c>
      <c r="E263" s="526" t="s">
        <v>1507</v>
      </c>
      <c r="F263" s="526"/>
      <c r="G263" s="160" t="s">
        <v>1508</v>
      </c>
      <c r="H263" s="161">
        <v>1</v>
      </c>
      <c r="I263" s="162">
        <v>384.88</v>
      </c>
      <c r="J263" s="276">
        <v>384.88</v>
      </c>
    </row>
    <row r="264" spans="1:10" ht="25.5" x14ac:dyDescent="0.2">
      <c r="A264" s="277" t="s">
        <v>1482</v>
      </c>
      <c r="B264" s="163" t="s">
        <v>1486</v>
      </c>
      <c r="C264" s="259" t="s">
        <v>68</v>
      </c>
      <c r="D264" s="259" t="s">
        <v>1487</v>
      </c>
      <c r="E264" s="528" t="s">
        <v>1488</v>
      </c>
      <c r="F264" s="528"/>
      <c r="G264" s="164" t="s">
        <v>1489</v>
      </c>
      <c r="H264" s="165">
        <v>2.1057999999999999</v>
      </c>
      <c r="I264" s="166">
        <v>18.670000000000002</v>
      </c>
      <c r="J264" s="278">
        <v>39.31</v>
      </c>
    </row>
    <row r="265" spans="1:10" ht="38.25" x14ac:dyDescent="0.2">
      <c r="A265" s="277" t="s">
        <v>1482</v>
      </c>
      <c r="B265" s="163" t="s">
        <v>1691</v>
      </c>
      <c r="C265" s="259" t="s">
        <v>68</v>
      </c>
      <c r="D265" s="259" t="s">
        <v>1692</v>
      </c>
      <c r="E265" s="528" t="s">
        <v>1513</v>
      </c>
      <c r="F265" s="528"/>
      <c r="G265" s="164" t="s">
        <v>1514</v>
      </c>
      <c r="H265" s="165">
        <v>0.6462</v>
      </c>
      <c r="I265" s="166">
        <v>1.52</v>
      </c>
      <c r="J265" s="278">
        <v>0.98</v>
      </c>
    </row>
    <row r="266" spans="1:10" ht="25.5" x14ac:dyDescent="0.2">
      <c r="A266" s="277" t="s">
        <v>1482</v>
      </c>
      <c r="B266" s="163" t="s">
        <v>1693</v>
      </c>
      <c r="C266" s="259" t="s">
        <v>68</v>
      </c>
      <c r="D266" s="259" t="s">
        <v>1694</v>
      </c>
      <c r="E266" s="528" t="s">
        <v>1488</v>
      </c>
      <c r="F266" s="528"/>
      <c r="G266" s="164" t="s">
        <v>1489</v>
      </c>
      <c r="H266" s="165">
        <v>1.3314999999999999</v>
      </c>
      <c r="I266" s="166">
        <v>15.31</v>
      </c>
      <c r="J266" s="278">
        <v>20.38</v>
      </c>
    </row>
    <row r="267" spans="1:10" ht="38.25" x14ac:dyDescent="0.2">
      <c r="A267" s="277" t="s">
        <v>1482</v>
      </c>
      <c r="B267" s="163" t="s">
        <v>1695</v>
      </c>
      <c r="C267" s="259" t="s">
        <v>68</v>
      </c>
      <c r="D267" s="259" t="s">
        <v>1696</v>
      </c>
      <c r="E267" s="528" t="s">
        <v>1513</v>
      </c>
      <c r="F267" s="528"/>
      <c r="G267" s="164" t="s">
        <v>1517</v>
      </c>
      <c r="H267" s="165">
        <v>0.68530000000000002</v>
      </c>
      <c r="I267" s="166">
        <v>4.75</v>
      </c>
      <c r="J267" s="278">
        <v>3.25</v>
      </c>
    </row>
    <row r="268" spans="1:10" ht="25.5" x14ac:dyDescent="0.2">
      <c r="A268" s="279" t="s">
        <v>1492</v>
      </c>
      <c r="B268" s="167" t="s">
        <v>1699</v>
      </c>
      <c r="C268" s="260" t="s">
        <v>68</v>
      </c>
      <c r="D268" s="260" t="s">
        <v>1700</v>
      </c>
      <c r="E268" s="527" t="s">
        <v>1495</v>
      </c>
      <c r="F268" s="527"/>
      <c r="G268" s="168" t="s">
        <v>1612</v>
      </c>
      <c r="H268" s="169">
        <v>0.83250000000000002</v>
      </c>
      <c r="I268" s="170">
        <v>140</v>
      </c>
      <c r="J268" s="280">
        <v>116.55</v>
      </c>
    </row>
    <row r="269" spans="1:10" x14ac:dyDescent="0.2">
      <c r="A269" s="279" t="s">
        <v>1492</v>
      </c>
      <c r="B269" s="167" t="s">
        <v>1697</v>
      </c>
      <c r="C269" s="260" t="s">
        <v>68</v>
      </c>
      <c r="D269" s="260" t="s">
        <v>1698</v>
      </c>
      <c r="E269" s="527" t="s">
        <v>1495</v>
      </c>
      <c r="F269" s="527"/>
      <c r="G269" s="168" t="s">
        <v>25</v>
      </c>
      <c r="H269" s="169">
        <v>213.45310000000001</v>
      </c>
      <c r="I269" s="170">
        <v>0.7</v>
      </c>
      <c r="J269" s="280">
        <v>149.41</v>
      </c>
    </row>
    <row r="270" spans="1:10" ht="25.5" x14ac:dyDescent="0.2">
      <c r="A270" s="279" t="s">
        <v>1492</v>
      </c>
      <c r="B270" s="167" t="s">
        <v>1701</v>
      </c>
      <c r="C270" s="260" t="s">
        <v>68</v>
      </c>
      <c r="D270" s="260" t="s">
        <v>1702</v>
      </c>
      <c r="E270" s="527" t="s">
        <v>1495</v>
      </c>
      <c r="F270" s="527"/>
      <c r="G270" s="168" t="s">
        <v>1612</v>
      </c>
      <c r="H270" s="169">
        <v>0.58209999999999995</v>
      </c>
      <c r="I270" s="170">
        <v>94.5</v>
      </c>
      <c r="J270" s="280">
        <v>55</v>
      </c>
    </row>
    <row r="271" spans="1:10" x14ac:dyDescent="0.2">
      <c r="A271" s="281"/>
      <c r="B271" s="282"/>
      <c r="C271" s="282"/>
      <c r="D271" s="282"/>
      <c r="E271" s="282"/>
      <c r="F271" s="283"/>
      <c r="G271" s="282"/>
      <c r="H271" s="283"/>
      <c r="I271" s="282"/>
      <c r="J271" s="284"/>
    </row>
    <row r="272" spans="1:10" ht="13.5" thickBot="1" x14ac:dyDescent="0.25">
      <c r="A272" s="281"/>
      <c r="B272" s="282"/>
      <c r="C272" s="282"/>
      <c r="D272" s="282"/>
      <c r="E272" s="282"/>
      <c r="F272" s="283"/>
      <c r="G272" s="282"/>
      <c r="H272" s="533"/>
      <c r="I272" s="533"/>
      <c r="J272" s="284"/>
    </row>
    <row r="273" spans="1:10" ht="13.5" thickTop="1" x14ac:dyDescent="0.2">
      <c r="A273" s="285"/>
      <c r="B273" s="171"/>
      <c r="C273" s="171"/>
      <c r="D273" s="171"/>
      <c r="E273" s="171"/>
      <c r="F273" s="171"/>
      <c r="G273" s="171"/>
      <c r="H273" s="171"/>
      <c r="I273" s="171"/>
      <c r="J273" s="286"/>
    </row>
    <row r="274" spans="1:10" ht="15" x14ac:dyDescent="0.2">
      <c r="A274" s="273"/>
      <c r="B274" s="157" t="s">
        <v>399</v>
      </c>
      <c r="C274" s="268" t="s">
        <v>1472</v>
      </c>
      <c r="D274" s="268" t="s">
        <v>1473</v>
      </c>
      <c r="E274" s="525" t="s">
        <v>1474</v>
      </c>
      <c r="F274" s="525"/>
      <c r="G274" s="158" t="s">
        <v>1475</v>
      </c>
      <c r="H274" s="157" t="s">
        <v>1476</v>
      </c>
      <c r="I274" s="157" t="s">
        <v>1477</v>
      </c>
      <c r="J274" s="274" t="s">
        <v>1478</v>
      </c>
    </row>
    <row r="275" spans="1:10" ht="38.25" x14ac:dyDescent="0.2">
      <c r="A275" s="275" t="s">
        <v>409</v>
      </c>
      <c r="B275" s="159" t="s">
        <v>1703</v>
      </c>
      <c r="C275" s="267" t="s">
        <v>68</v>
      </c>
      <c r="D275" s="267" t="s">
        <v>504</v>
      </c>
      <c r="E275" s="526" t="s">
        <v>1507</v>
      </c>
      <c r="F275" s="526"/>
      <c r="G275" s="160" t="s">
        <v>1481</v>
      </c>
      <c r="H275" s="161">
        <v>1</v>
      </c>
      <c r="I275" s="162">
        <v>67.09</v>
      </c>
      <c r="J275" s="276">
        <v>67.09</v>
      </c>
    </row>
    <row r="276" spans="1:10" ht="25.5" x14ac:dyDescent="0.2">
      <c r="A276" s="277" t="s">
        <v>1482</v>
      </c>
      <c r="B276" s="163" t="s">
        <v>1515</v>
      </c>
      <c r="C276" s="259" t="s">
        <v>68</v>
      </c>
      <c r="D276" s="259" t="s">
        <v>1516</v>
      </c>
      <c r="E276" s="528" t="s">
        <v>1513</v>
      </c>
      <c r="F276" s="528"/>
      <c r="G276" s="164" t="s">
        <v>1517</v>
      </c>
      <c r="H276" s="165">
        <v>1.2999999999999999E-2</v>
      </c>
      <c r="I276" s="166">
        <v>22.89</v>
      </c>
      <c r="J276" s="278">
        <v>0.28999999999999998</v>
      </c>
    </row>
    <row r="277" spans="1:10" ht="25.5" x14ac:dyDescent="0.2">
      <c r="A277" s="277" t="s">
        <v>1482</v>
      </c>
      <c r="B277" s="163" t="s">
        <v>1511</v>
      </c>
      <c r="C277" s="259" t="s">
        <v>68</v>
      </c>
      <c r="D277" s="259" t="s">
        <v>1512</v>
      </c>
      <c r="E277" s="528" t="s">
        <v>1513</v>
      </c>
      <c r="F277" s="528"/>
      <c r="G277" s="164" t="s">
        <v>1514</v>
      </c>
      <c r="H277" s="165">
        <v>5.2999999999999999E-2</v>
      </c>
      <c r="I277" s="166">
        <v>21.82</v>
      </c>
      <c r="J277" s="278">
        <v>1.1499999999999999</v>
      </c>
    </row>
    <row r="278" spans="1:10" ht="25.5" x14ac:dyDescent="0.2">
      <c r="A278" s="277" t="s">
        <v>1482</v>
      </c>
      <c r="B278" s="163" t="s">
        <v>1509</v>
      </c>
      <c r="C278" s="259" t="s">
        <v>68</v>
      </c>
      <c r="D278" s="259" t="s">
        <v>1510</v>
      </c>
      <c r="E278" s="528" t="s">
        <v>1488</v>
      </c>
      <c r="F278" s="528"/>
      <c r="G278" s="164" t="s">
        <v>1489</v>
      </c>
      <c r="H278" s="165">
        <v>0.47699999999999998</v>
      </c>
      <c r="I278" s="166">
        <v>19.22</v>
      </c>
      <c r="J278" s="278">
        <v>9.16</v>
      </c>
    </row>
    <row r="279" spans="1:10" ht="25.5" x14ac:dyDescent="0.2">
      <c r="A279" s="277" t="s">
        <v>1482</v>
      </c>
      <c r="B279" s="163" t="s">
        <v>1490</v>
      </c>
      <c r="C279" s="259" t="s">
        <v>68</v>
      </c>
      <c r="D279" s="259" t="s">
        <v>1491</v>
      </c>
      <c r="E279" s="528" t="s">
        <v>1488</v>
      </c>
      <c r="F279" s="528"/>
      <c r="G279" s="164" t="s">
        <v>1489</v>
      </c>
      <c r="H279" s="165">
        <v>1.0880000000000001</v>
      </c>
      <c r="I279" s="166">
        <v>22.51</v>
      </c>
      <c r="J279" s="278">
        <v>24.49</v>
      </c>
    </row>
    <row r="280" spans="1:10" x14ac:dyDescent="0.2">
      <c r="A280" s="279" t="s">
        <v>1492</v>
      </c>
      <c r="B280" s="167" t="s">
        <v>1704</v>
      </c>
      <c r="C280" s="260" t="s">
        <v>68</v>
      </c>
      <c r="D280" s="260" t="s">
        <v>1705</v>
      </c>
      <c r="E280" s="527" t="s">
        <v>1495</v>
      </c>
      <c r="F280" s="527"/>
      <c r="G280" s="168" t="s">
        <v>25</v>
      </c>
      <c r="H280" s="169">
        <v>2.5999999999999999E-2</v>
      </c>
      <c r="I280" s="170">
        <v>20.74</v>
      </c>
      <c r="J280" s="280">
        <v>0.53</v>
      </c>
    </row>
    <row r="281" spans="1:10" ht="25.5" x14ac:dyDescent="0.2">
      <c r="A281" s="279" t="s">
        <v>1492</v>
      </c>
      <c r="B281" s="167" t="s">
        <v>1651</v>
      </c>
      <c r="C281" s="260" t="s">
        <v>68</v>
      </c>
      <c r="D281" s="260" t="s">
        <v>1652</v>
      </c>
      <c r="E281" s="527" t="s">
        <v>1495</v>
      </c>
      <c r="F281" s="527"/>
      <c r="G281" s="168" t="s">
        <v>8</v>
      </c>
      <c r="H281" s="169">
        <v>0.54700000000000004</v>
      </c>
      <c r="I281" s="170">
        <v>3.92</v>
      </c>
      <c r="J281" s="280">
        <v>2.14</v>
      </c>
    </row>
    <row r="282" spans="1:10" ht="25.5" x14ac:dyDescent="0.2">
      <c r="A282" s="279" t="s">
        <v>1492</v>
      </c>
      <c r="B282" s="167" t="s">
        <v>1645</v>
      </c>
      <c r="C282" s="260" t="s">
        <v>68</v>
      </c>
      <c r="D282" s="260" t="s">
        <v>1646</v>
      </c>
      <c r="E282" s="527" t="s">
        <v>1495</v>
      </c>
      <c r="F282" s="527"/>
      <c r="G282" s="168" t="s">
        <v>8</v>
      </c>
      <c r="H282" s="169">
        <v>1.1339999999999999</v>
      </c>
      <c r="I282" s="170">
        <v>18.59</v>
      </c>
      <c r="J282" s="280">
        <v>21.08</v>
      </c>
    </row>
    <row r="283" spans="1:10" ht="25.5" x14ac:dyDescent="0.2">
      <c r="A283" s="279" t="s">
        <v>1492</v>
      </c>
      <c r="B283" s="167" t="s">
        <v>1520</v>
      </c>
      <c r="C283" s="260" t="s">
        <v>68</v>
      </c>
      <c r="D283" s="260" t="s">
        <v>1521</v>
      </c>
      <c r="E283" s="527" t="s">
        <v>1495</v>
      </c>
      <c r="F283" s="527"/>
      <c r="G283" s="168" t="s">
        <v>8</v>
      </c>
      <c r="H283" s="169">
        <v>0.60499999999999998</v>
      </c>
      <c r="I283" s="170">
        <v>11.21</v>
      </c>
      <c r="J283" s="280">
        <v>6.78</v>
      </c>
    </row>
    <row r="284" spans="1:10" ht="25.5" x14ac:dyDescent="0.2">
      <c r="A284" s="279" t="s">
        <v>1492</v>
      </c>
      <c r="B284" s="167" t="s">
        <v>1647</v>
      </c>
      <c r="C284" s="260" t="s">
        <v>68</v>
      </c>
      <c r="D284" s="260" t="s">
        <v>1648</v>
      </c>
      <c r="E284" s="527" t="s">
        <v>1495</v>
      </c>
      <c r="F284" s="527"/>
      <c r="G284" s="168" t="s">
        <v>1582</v>
      </c>
      <c r="H284" s="169">
        <v>1.67E-2</v>
      </c>
      <c r="I284" s="170">
        <v>8.76</v>
      </c>
      <c r="J284" s="280">
        <v>0.14000000000000001</v>
      </c>
    </row>
    <row r="285" spans="1:10" x14ac:dyDescent="0.2">
      <c r="A285" s="279" t="s">
        <v>1492</v>
      </c>
      <c r="B285" s="167" t="s">
        <v>1653</v>
      </c>
      <c r="C285" s="260" t="s">
        <v>68</v>
      </c>
      <c r="D285" s="260" t="s">
        <v>1654</v>
      </c>
      <c r="E285" s="527" t="s">
        <v>1495</v>
      </c>
      <c r="F285" s="527"/>
      <c r="G285" s="168" t="s">
        <v>25</v>
      </c>
      <c r="H285" s="169">
        <v>5.2999999999999999E-2</v>
      </c>
      <c r="I285" s="170">
        <v>25.11</v>
      </c>
      <c r="J285" s="280">
        <v>1.33</v>
      </c>
    </row>
    <row r="286" spans="1:10" x14ac:dyDescent="0.2">
      <c r="A286" s="281"/>
      <c r="B286" s="282"/>
      <c r="C286" s="282"/>
      <c r="D286" s="282"/>
      <c r="E286" s="282"/>
      <c r="F286" s="283"/>
      <c r="G286" s="282"/>
      <c r="H286" s="283"/>
      <c r="I286" s="282"/>
      <c r="J286" s="284"/>
    </row>
    <row r="287" spans="1:10" ht="13.5" thickBot="1" x14ac:dyDescent="0.25">
      <c r="A287" s="281"/>
      <c r="B287" s="282"/>
      <c r="C287" s="282"/>
      <c r="D287" s="282"/>
      <c r="E287" s="282"/>
      <c r="F287" s="283"/>
      <c r="G287" s="282"/>
      <c r="H287" s="533"/>
      <c r="I287" s="533"/>
      <c r="J287" s="284"/>
    </row>
    <row r="288" spans="1:10" ht="13.5" thickTop="1" x14ac:dyDescent="0.2">
      <c r="A288" s="285"/>
      <c r="B288" s="171"/>
      <c r="C288" s="171"/>
      <c r="D288" s="171"/>
      <c r="E288" s="171"/>
      <c r="F288" s="171"/>
      <c r="G288" s="171"/>
      <c r="H288" s="171"/>
      <c r="I288" s="171"/>
      <c r="J288" s="286"/>
    </row>
    <row r="289" spans="1:10" ht="15" x14ac:dyDescent="0.2">
      <c r="A289" s="273"/>
      <c r="B289" s="157" t="s">
        <v>399</v>
      </c>
      <c r="C289" s="268" t="s">
        <v>1472</v>
      </c>
      <c r="D289" s="268" t="s">
        <v>1473</v>
      </c>
      <c r="E289" s="525" t="s">
        <v>1474</v>
      </c>
      <c r="F289" s="525"/>
      <c r="G289" s="158" t="s">
        <v>1475</v>
      </c>
      <c r="H289" s="157" t="s">
        <v>1476</v>
      </c>
      <c r="I289" s="157" t="s">
        <v>1477</v>
      </c>
      <c r="J289" s="274" t="s">
        <v>1478</v>
      </c>
    </row>
    <row r="290" spans="1:10" ht="25.5" x14ac:dyDescent="0.2">
      <c r="A290" s="275" t="s">
        <v>409</v>
      </c>
      <c r="B290" s="159" t="s">
        <v>1706</v>
      </c>
      <c r="C290" s="267" t="s">
        <v>68</v>
      </c>
      <c r="D290" s="267" t="s">
        <v>506</v>
      </c>
      <c r="E290" s="526" t="s">
        <v>1507</v>
      </c>
      <c r="F290" s="526"/>
      <c r="G290" s="160" t="s">
        <v>25</v>
      </c>
      <c r="H290" s="161">
        <v>1</v>
      </c>
      <c r="I290" s="162">
        <v>14.82</v>
      </c>
      <c r="J290" s="276">
        <v>14.82</v>
      </c>
    </row>
    <row r="291" spans="1:10" ht="25.5" x14ac:dyDescent="0.2">
      <c r="A291" s="277" t="s">
        <v>1482</v>
      </c>
      <c r="B291" s="163" t="s">
        <v>1660</v>
      </c>
      <c r="C291" s="259" t="s">
        <v>68</v>
      </c>
      <c r="D291" s="259" t="s">
        <v>1661</v>
      </c>
      <c r="E291" s="528" t="s">
        <v>1507</v>
      </c>
      <c r="F291" s="528"/>
      <c r="G291" s="164" t="s">
        <v>25</v>
      </c>
      <c r="H291" s="165">
        <v>1</v>
      </c>
      <c r="I291" s="166">
        <v>10.09</v>
      </c>
      <c r="J291" s="278">
        <v>10.09</v>
      </c>
    </row>
    <row r="292" spans="1:10" ht="25.5" x14ac:dyDescent="0.2">
      <c r="A292" s="277" t="s">
        <v>1482</v>
      </c>
      <c r="B292" s="163" t="s">
        <v>1658</v>
      </c>
      <c r="C292" s="259" t="s">
        <v>68</v>
      </c>
      <c r="D292" s="259" t="s">
        <v>1659</v>
      </c>
      <c r="E292" s="528" t="s">
        <v>1488</v>
      </c>
      <c r="F292" s="528"/>
      <c r="G292" s="164" t="s">
        <v>1489</v>
      </c>
      <c r="H292" s="165">
        <v>0.13100000000000001</v>
      </c>
      <c r="I292" s="166">
        <v>22.94</v>
      </c>
      <c r="J292" s="278">
        <v>3</v>
      </c>
    </row>
    <row r="293" spans="1:10" ht="25.5" x14ac:dyDescent="0.2">
      <c r="A293" s="277" t="s">
        <v>1482</v>
      </c>
      <c r="B293" s="163" t="s">
        <v>1656</v>
      </c>
      <c r="C293" s="259" t="s">
        <v>68</v>
      </c>
      <c r="D293" s="259" t="s">
        <v>1657</v>
      </c>
      <c r="E293" s="528" t="s">
        <v>1488</v>
      </c>
      <c r="F293" s="528"/>
      <c r="G293" s="164" t="s">
        <v>1489</v>
      </c>
      <c r="H293" s="165">
        <v>0.05</v>
      </c>
      <c r="I293" s="166">
        <v>19.399999999999999</v>
      </c>
      <c r="J293" s="278">
        <v>0.97</v>
      </c>
    </row>
    <row r="294" spans="1:10" ht="25.5" x14ac:dyDescent="0.2">
      <c r="A294" s="279" t="s">
        <v>1492</v>
      </c>
      <c r="B294" s="167" t="s">
        <v>1662</v>
      </c>
      <c r="C294" s="260" t="s">
        <v>68</v>
      </c>
      <c r="D294" s="260" t="s">
        <v>1663</v>
      </c>
      <c r="E294" s="527" t="s">
        <v>1495</v>
      </c>
      <c r="F294" s="527"/>
      <c r="G294" s="168" t="s">
        <v>25</v>
      </c>
      <c r="H294" s="169">
        <v>2.5000000000000001E-2</v>
      </c>
      <c r="I294" s="170">
        <v>25</v>
      </c>
      <c r="J294" s="280">
        <v>0.62</v>
      </c>
    </row>
    <row r="295" spans="1:10" ht="25.5" x14ac:dyDescent="0.2">
      <c r="A295" s="279" t="s">
        <v>1492</v>
      </c>
      <c r="B295" s="167" t="s">
        <v>1664</v>
      </c>
      <c r="C295" s="260" t="s">
        <v>68</v>
      </c>
      <c r="D295" s="260" t="s">
        <v>1665</v>
      </c>
      <c r="E295" s="527" t="s">
        <v>1495</v>
      </c>
      <c r="F295" s="527"/>
      <c r="G295" s="168" t="s">
        <v>1</v>
      </c>
      <c r="H295" s="169">
        <v>0.64400000000000002</v>
      </c>
      <c r="I295" s="170">
        <v>0.22</v>
      </c>
      <c r="J295" s="280">
        <v>0.14000000000000001</v>
      </c>
    </row>
    <row r="296" spans="1:10" x14ac:dyDescent="0.2">
      <c r="A296" s="281"/>
      <c r="B296" s="282"/>
      <c r="C296" s="282"/>
      <c r="D296" s="282"/>
      <c r="E296" s="282"/>
      <c r="F296" s="283"/>
      <c r="G296" s="282"/>
      <c r="H296" s="283"/>
      <c r="I296" s="282"/>
      <c r="J296" s="284"/>
    </row>
    <row r="297" spans="1:10" ht="13.5" thickBot="1" x14ac:dyDescent="0.25">
      <c r="A297" s="281"/>
      <c r="B297" s="282"/>
      <c r="C297" s="282"/>
      <c r="D297" s="282"/>
      <c r="E297" s="282"/>
      <c r="F297" s="283"/>
      <c r="G297" s="282"/>
      <c r="H297" s="533"/>
      <c r="I297" s="533"/>
      <c r="J297" s="284"/>
    </row>
    <row r="298" spans="1:10" ht="13.5" thickTop="1" x14ac:dyDescent="0.2">
      <c r="A298" s="285"/>
      <c r="B298" s="171"/>
      <c r="C298" s="171"/>
      <c r="D298" s="171"/>
      <c r="E298" s="171"/>
      <c r="F298" s="171"/>
      <c r="G298" s="171"/>
      <c r="H298" s="171"/>
      <c r="I298" s="171"/>
      <c r="J298" s="286"/>
    </row>
    <row r="299" spans="1:10" ht="15" x14ac:dyDescent="0.2">
      <c r="A299" s="273"/>
      <c r="B299" s="157" t="s">
        <v>399</v>
      </c>
      <c r="C299" s="268" t="s">
        <v>1472</v>
      </c>
      <c r="D299" s="268" t="s">
        <v>1473</v>
      </c>
      <c r="E299" s="525" t="s">
        <v>1474</v>
      </c>
      <c r="F299" s="525"/>
      <c r="G299" s="158" t="s">
        <v>1475</v>
      </c>
      <c r="H299" s="157" t="s">
        <v>1476</v>
      </c>
      <c r="I299" s="157" t="s">
        <v>1477</v>
      </c>
      <c r="J299" s="274" t="s">
        <v>1478</v>
      </c>
    </row>
    <row r="300" spans="1:10" ht="25.5" x14ac:dyDescent="0.2">
      <c r="A300" s="275" t="s">
        <v>409</v>
      </c>
      <c r="B300" s="159" t="s">
        <v>1707</v>
      </c>
      <c r="C300" s="267" t="s">
        <v>68</v>
      </c>
      <c r="D300" s="267" t="s">
        <v>516</v>
      </c>
      <c r="E300" s="526" t="s">
        <v>1507</v>
      </c>
      <c r="F300" s="526"/>
      <c r="G300" s="160" t="s">
        <v>25</v>
      </c>
      <c r="H300" s="161">
        <v>1</v>
      </c>
      <c r="I300" s="162">
        <v>13.93</v>
      </c>
      <c r="J300" s="276">
        <v>13.93</v>
      </c>
    </row>
    <row r="301" spans="1:10" ht="25.5" x14ac:dyDescent="0.2">
      <c r="A301" s="277" t="s">
        <v>1482</v>
      </c>
      <c r="B301" s="163" t="s">
        <v>1656</v>
      </c>
      <c r="C301" s="259" t="s">
        <v>68</v>
      </c>
      <c r="D301" s="259" t="s">
        <v>1657</v>
      </c>
      <c r="E301" s="528" t="s">
        <v>1488</v>
      </c>
      <c r="F301" s="528"/>
      <c r="G301" s="164" t="s">
        <v>1489</v>
      </c>
      <c r="H301" s="165">
        <v>3.9E-2</v>
      </c>
      <c r="I301" s="166">
        <v>19.399999999999999</v>
      </c>
      <c r="J301" s="278">
        <v>0.75</v>
      </c>
    </row>
    <row r="302" spans="1:10" ht="25.5" x14ac:dyDescent="0.2">
      <c r="A302" s="277" t="s">
        <v>1482</v>
      </c>
      <c r="B302" s="163" t="s">
        <v>1658</v>
      </c>
      <c r="C302" s="259" t="s">
        <v>68</v>
      </c>
      <c r="D302" s="259" t="s">
        <v>1659</v>
      </c>
      <c r="E302" s="528" t="s">
        <v>1488</v>
      </c>
      <c r="F302" s="528"/>
      <c r="G302" s="164" t="s">
        <v>1489</v>
      </c>
      <c r="H302" s="165">
        <v>0.10199999999999999</v>
      </c>
      <c r="I302" s="166">
        <v>22.94</v>
      </c>
      <c r="J302" s="278">
        <v>2.33</v>
      </c>
    </row>
    <row r="303" spans="1:10" ht="25.5" x14ac:dyDescent="0.2">
      <c r="A303" s="277" t="s">
        <v>1482</v>
      </c>
      <c r="B303" s="163" t="s">
        <v>1667</v>
      </c>
      <c r="C303" s="259" t="s">
        <v>68</v>
      </c>
      <c r="D303" s="259" t="s">
        <v>1668</v>
      </c>
      <c r="E303" s="528" t="s">
        <v>1507</v>
      </c>
      <c r="F303" s="528"/>
      <c r="G303" s="164" t="s">
        <v>25</v>
      </c>
      <c r="H303" s="165">
        <v>1</v>
      </c>
      <c r="I303" s="166">
        <v>10.119999999999999</v>
      </c>
      <c r="J303" s="278">
        <v>10.119999999999999</v>
      </c>
    </row>
    <row r="304" spans="1:10" ht="25.5" x14ac:dyDescent="0.2">
      <c r="A304" s="279" t="s">
        <v>1492</v>
      </c>
      <c r="B304" s="167" t="s">
        <v>1662</v>
      </c>
      <c r="C304" s="260" t="s">
        <v>68</v>
      </c>
      <c r="D304" s="260" t="s">
        <v>1663</v>
      </c>
      <c r="E304" s="527" t="s">
        <v>1495</v>
      </c>
      <c r="F304" s="527"/>
      <c r="G304" s="168" t="s">
        <v>25</v>
      </c>
      <c r="H304" s="169">
        <v>2.5000000000000001E-2</v>
      </c>
      <c r="I304" s="170">
        <v>25</v>
      </c>
      <c r="J304" s="280">
        <v>0.62</v>
      </c>
    </row>
    <row r="305" spans="1:10" ht="25.5" x14ac:dyDescent="0.2">
      <c r="A305" s="279" t="s">
        <v>1492</v>
      </c>
      <c r="B305" s="167" t="s">
        <v>1664</v>
      </c>
      <c r="C305" s="260" t="s">
        <v>68</v>
      </c>
      <c r="D305" s="260" t="s">
        <v>1665</v>
      </c>
      <c r="E305" s="527" t="s">
        <v>1495</v>
      </c>
      <c r="F305" s="527"/>
      <c r="G305" s="168" t="s">
        <v>1</v>
      </c>
      <c r="H305" s="169">
        <v>0.503</v>
      </c>
      <c r="I305" s="170">
        <v>0.22</v>
      </c>
      <c r="J305" s="280">
        <v>0.11</v>
      </c>
    </row>
    <row r="306" spans="1:10" x14ac:dyDescent="0.2">
      <c r="A306" s="281"/>
      <c r="B306" s="282"/>
      <c r="C306" s="282"/>
      <c r="D306" s="282"/>
      <c r="E306" s="282"/>
      <c r="F306" s="283"/>
      <c r="G306" s="282"/>
      <c r="H306" s="283"/>
      <c r="I306" s="282"/>
      <c r="J306" s="284"/>
    </row>
    <row r="307" spans="1:10" ht="13.5" thickBot="1" x14ac:dyDescent="0.25">
      <c r="A307" s="281"/>
      <c r="B307" s="282"/>
      <c r="C307" s="282"/>
      <c r="D307" s="282"/>
      <c r="E307" s="282"/>
      <c r="F307" s="283"/>
      <c r="G307" s="282"/>
      <c r="H307" s="533"/>
      <c r="I307" s="533"/>
      <c r="J307" s="284"/>
    </row>
    <row r="308" spans="1:10" ht="13.5" thickTop="1" x14ac:dyDescent="0.2">
      <c r="A308" s="285"/>
      <c r="B308" s="171"/>
      <c r="C308" s="171"/>
      <c r="D308" s="171"/>
      <c r="E308" s="171"/>
      <c r="F308" s="171"/>
      <c r="G308" s="171"/>
      <c r="H308" s="171"/>
      <c r="I308" s="171"/>
      <c r="J308" s="286"/>
    </row>
    <row r="309" spans="1:10" ht="15" x14ac:dyDescent="0.2">
      <c r="A309" s="273"/>
      <c r="B309" s="157" t="s">
        <v>399</v>
      </c>
      <c r="C309" s="268" t="s">
        <v>1472</v>
      </c>
      <c r="D309" s="268" t="s">
        <v>1473</v>
      </c>
      <c r="E309" s="525" t="s">
        <v>1474</v>
      </c>
      <c r="F309" s="525"/>
      <c r="G309" s="158" t="s">
        <v>1475</v>
      </c>
      <c r="H309" s="157" t="s">
        <v>1476</v>
      </c>
      <c r="I309" s="157" t="s">
        <v>1477</v>
      </c>
      <c r="J309" s="274" t="s">
        <v>1478</v>
      </c>
    </row>
    <row r="310" spans="1:10" ht="25.5" x14ac:dyDescent="0.2">
      <c r="A310" s="275" t="s">
        <v>409</v>
      </c>
      <c r="B310" s="159" t="s">
        <v>1708</v>
      </c>
      <c r="C310" s="267" t="s">
        <v>68</v>
      </c>
      <c r="D310" s="267" t="s">
        <v>524</v>
      </c>
      <c r="E310" s="526" t="s">
        <v>1507</v>
      </c>
      <c r="F310" s="526"/>
      <c r="G310" s="160" t="s">
        <v>25</v>
      </c>
      <c r="H310" s="161">
        <v>1</v>
      </c>
      <c r="I310" s="162">
        <v>12.51</v>
      </c>
      <c r="J310" s="276">
        <v>12.51</v>
      </c>
    </row>
    <row r="311" spans="1:10" ht="25.5" x14ac:dyDescent="0.2">
      <c r="A311" s="277" t="s">
        <v>1482</v>
      </c>
      <c r="B311" s="163" t="s">
        <v>1658</v>
      </c>
      <c r="C311" s="259" t="s">
        <v>68</v>
      </c>
      <c r="D311" s="259" t="s">
        <v>1659</v>
      </c>
      <c r="E311" s="528" t="s">
        <v>1488</v>
      </c>
      <c r="F311" s="528"/>
      <c r="G311" s="164" t="s">
        <v>1489</v>
      </c>
      <c r="H311" s="165">
        <v>8.1000000000000003E-2</v>
      </c>
      <c r="I311" s="166">
        <v>22.94</v>
      </c>
      <c r="J311" s="278">
        <v>1.85</v>
      </c>
    </row>
    <row r="312" spans="1:10" ht="25.5" x14ac:dyDescent="0.2">
      <c r="A312" s="277" t="s">
        <v>1482</v>
      </c>
      <c r="B312" s="163" t="s">
        <v>1670</v>
      </c>
      <c r="C312" s="259" t="s">
        <v>68</v>
      </c>
      <c r="D312" s="259" t="s">
        <v>1671</v>
      </c>
      <c r="E312" s="528" t="s">
        <v>1507</v>
      </c>
      <c r="F312" s="528"/>
      <c r="G312" s="164" t="s">
        <v>25</v>
      </c>
      <c r="H312" s="165">
        <v>1</v>
      </c>
      <c r="I312" s="166">
        <v>9.36</v>
      </c>
      <c r="J312" s="278">
        <v>9.36</v>
      </c>
    </row>
    <row r="313" spans="1:10" ht="25.5" x14ac:dyDescent="0.2">
      <c r="A313" s="277" t="s">
        <v>1482</v>
      </c>
      <c r="B313" s="163" t="s">
        <v>1656</v>
      </c>
      <c r="C313" s="259" t="s">
        <v>68</v>
      </c>
      <c r="D313" s="259" t="s">
        <v>1657</v>
      </c>
      <c r="E313" s="528" t="s">
        <v>1488</v>
      </c>
      <c r="F313" s="528"/>
      <c r="G313" s="164" t="s">
        <v>1489</v>
      </c>
      <c r="H313" s="165">
        <v>3.1E-2</v>
      </c>
      <c r="I313" s="166">
        <v>19.399999999999999</v>
      </c>
      <c r="J313" s="278">
        <v>0.6</v>
      </c>
    </row>
    <row r="314" spans="1:10" ht="25.5" x14ac:dyDescent="0.2">
      <c r="A314" s="279" t="s">
        <v>1492</v>
      </c>
      <c r="B314" s="167" t="s">
        <v>1664</v>
      </c>
      <c r="C314" s="260" t="s">
        <v>68</v>
      </c>
      <c r="D314" s="260" t="s">
        <v>1665</v>
      </c>
      <c r="E314" s="527" t="s">
        <v>1495</v>
      </c>
      <c r="F314" s="527"/>
      <c r="G314" s="168" t="s">
        <v>1</v>
      </c>
      <c r="H314" s="169">
        <v>0.39900000000000002</v>
      </c>
      <c r="I314" s="170">
        <v>0.22</v>
      </c>
      <c r="J314" s="280">
        <v>0.08</v>
      </c>
    </row>
    <row r="315" spans="1:10" ht="25.5" x14ac:dyDescent="0.2">
      <c r="A315" s="279" t="s">
        <v>1492</v>
      </c>
      <c r="B315" s="167" t="s">
        <v>1662</v>
      </c>
      <c r="C315" s="260" t="s">
        <v>68</v>
      </c>
      <c r="D315" s="260" t="s">
        <v>1663</v>
      </c>
      <c r="E315" s="527" t="s">
        <v>1495</v>
      </c>
      <c r="F315" s="527"/>
      <c r="G315" s="168" t="s">
        <v>25</v>
      </c>
      <c r="H315" s="169">
        <v>2.5000000000000001E-2</v>
      </c>
      <c r="I315" s="170">
        <v>25</v>
      </c>
      <c r="J315" s="280">
        <v>0.62</v>
      </c>
    </row>
    <row r="316" spans="1:10" x14ac:dyDescent="0.2">
      <c r="A316" s="281"/>
      <c r="B316" s="282"/>
      <c r="C316" s="282"/>
      <c r="D316" s="282"/>
      <c r="E316" s="282"/>
      <c r="F316" s="283"/>
      <c r="G316" s="282"/>
      <c r="H316" s="283"/>
      <c r="I316" s="282"/>
      <c r="J316" s="284"/>
    </row>
    <row r="317" spans="1:10" ht="13.5" thickBot="1" x14ac:dyDescent="0.25">
      <c r="A317" s="281"/>
      <c r="B317" s="282"/>
      <c r="C317" s="282"/>
      <c r="D317" s="282"/>
      <c r="E317" s="282"/>
      <c r="F317" s="283"/>
      <c r="G317" s="282"/>
      <c r="H317" s="533"/>
      <c r="I317" s="533"/>
      <c r="J317" s="284"/>
    </row>
    <row r="318" spans="1:10" ht="13.5" thickTop="1" x14ac:dyDescent="0.2">
      <c r="A318" s="285"/>
      <c r="B318" s="171"/>
      <c r="C318" s="171"/>
      <c r="D318" s="171"/>
      <c r="E318" s="171"/>
      <c r="F318" s="171"/>
      <c r="G318" s="171"/>
      <c r="H318" s="171"/>
      <c r="I318" s="171"/>
      <c r="J318" s="286"/>
    </row>
    <row r="319" spans="1:10" ht="15" x14ac:dyDescent="0.2">
      <c r="A319" s="273"/>
      <c r="B319" s="157" t="s">
        <v>399</v>
      </c>
      <c r="C319" s="268" t="s">
        <v>1472</v>
      </c>
      <c r="D319" s="268" t="s">
        <v>1473</v>
      </c>
      <c r="E319" s="525" t="s">
        <v>1474</v>
      </c>
      <c r="F319" s="525"/>
      <c r="G319" s="158" t="s">
        <v>1475</v>
      </c>
      <c r="H319" s="157" t="s">
        <v>1476</v>
      </c>
      <c r="I319" s="157" t="s">
        <v>1477</v>
      </c>
      <c r="J319" s="274" t="s">
        <v>1478</v>
      </c>
    </row>
    <row r="320" spans="1:10" ht="38.25" x14ac:dyDescent="0.2">
      <c r="A320" s="275" t="s">
        <v>409</v>
      </c>
      <c r="B320" s="159" t="s">
        <v>1709</v>
      </c>
      <c r="C320" s="267" t="s">
        <v>68</v>
      </c>
      <c r="D320" s="267" t="s">
        <v>529</v>
      </c>
      <c r="E320" s="526" t="s">
        <v>1507</v>
      </c>
      <c r="F320" s="526"/>
      <c r="G320" s="160" t="s">
        <v>1481</v>
      </c>
      <c r="H320" s="161">
        <v>1</v>
      </c>
      <c r="I320" s="162">
        <v>111.96</v>
      </c>
      <c r="J320" s="276">
        <v>111.96</v>
      </c>
    </row>
    <row r="321" spans="1:10" ht="25.5" x14ac:dyDescent="0.2">
      <c r="A321" s="277" t="s">
        <v>1482</v>
      </c>
      <c r="B321" s="163" t="s">
        <v>1509</v>
      </c>
      <c r="C321" s="259" t="s">
        <v>68</v>
      </c>
      <c r="D321" s="259" t="s">
        <v>1510</v>
      </c>
      <c r="E321" s="528" t="s">
        <v>1488</v>
      </c>
      <c r="F321" s="528"/>
      <c r="G321" s="164" t="s">
        <v>1489</v>
      </c>
      <c r="H321" s="165">
        <v>1.444</v>
      </c>
      <c r="I321" s="166">
        <v>19.22</v>
      </c>
      <c r="J321" s="278">
        <v>27.75</v>
      </c>
    </row>
    <row r="322" spans="1:10" ht="25.5" x14ac:dyDescent="0.2">
      <c r="A322" s="277" t="s">
        <v>1482</v>
      </c>
      <c r="B322" s="163" t="s">
        <v>1490</v>
      </c>
      <c r="C322" s="259" t="s">
        <v>68</v>
      </c>
      <c r="D322" s="259" t="s">
        <v>1491</v>
      </c>
      <c r="E322" s="528" t="s">
        <v>1488</v>
      </c>
      <c r="F322" s="528"/>
      <c r="G322" s="164" t="s">
        <v>1489</v>
      </c>
      <c r="H322" s="165">
        <v>2.3570000000000002</v>
      </c>
      <c r="I322" s="166">
        <v>22.51</v>
      </c>
      <c r="J322" s="278">
        <v>53.05</v>
      </c>
    </row>
    <row r="323" spans="1:10" ht="38.25" x14ac:dyDescent="0.2">
      <c r="A323" s="279" t="s">
        <v>1492</v>
      </c>
      <c r="B323" s="167" t="s">
        <v>1710</v>
      </c>
      <c r="C323" s="260" t="s">
        <v>68</v>
      </c>
      <c r="D323" s="260" t="s">
        <v>1711</v>
      </c>
      <c r="E323" s="527" t="s">
        <v>1495</v>
      </c>
      <c r="F323" s="527"/>
      <c r="G323" s="168" t="s">
        <v>8</v>
      </c>
      <c r="H323" s="169">
        <v>1.38</v>
      </c>
      <c r="I323" s="170">
        <v>16.84</v>
      </c>
      <c r="J323" s="280">
        <v>23.23</v>
      </c>
    </row>
    <row r="324" spans="1:10" ht="25.5" x14ac:dyDescent="0.2">
      <c r="A324" s="279" t="s">
        <v>1492</v>
      </c>
      <c r="B324" s="167" t="s">
        <v>1651</v>
      </c>
      <c r="C324" s="260" t="s">
        <v>68</v>
      </c>
      <c r="D324" s="260" t="s">
        <v>1652</v>
      </c>
      <c r="E324" s="527" t="s">
        <v>1495</v>
      </c>
      <c r="F324" s="527"/>
      <c r="G324" s="168" t="s">
        <v>8</v>
      </c>
      <c r="H324" s="169">
        <v>0.44</v>
      </c>
      <c r="I324" s="170">
        <v>3.92</v>
      </c>
      <c r="J324" s="280">
        <v>1.72</v>
      </c>
    </row>
    <row r="325" spans="1:10" ht="25.5" x14ac:dyDescent="0.2">
      <c r="A325" s="279" t="s">
        <v>1492</v>
      </c>
      <c r="B325" s="167" t="s">
        <v>1647</v>
      </c>
      <c r="C325" s="260" t="s">
        <v>68</v>
      </c>
      <c r="D325" s="260" t="s">
        <v>1648</v>
      </c>
      <c r="E325" s="527" t="s">
        <v>1495</v>
      </c>
      <c r="F325" s="527"/>
      <c r="G325" s="168" t="s">
        <v>1582</v>
      </c>
      <c r="H325" s="169">
        <v>1.7000000000000001E-2</v>
      </c>
      <c r="I325" s="170">
        <v>8.76</v>
      </c>
      <c r="J325" s="280">
        <v>0.14000000000000001</v>
      </c>
    </row>
    <row r="326" spans="1:10" x14ac:dyDescent="0.2">
      <c r="A326" s="279" t="s">
        <v>1492</v>
      </c>
      <c r="B326" s="167" t="s">
        <v>1583</v>
      </c>
      <c r="C326" s="260" t="s">
        <v>68</v>
      </c>
      <c r="D326" s="260" t="s">
        <v>1584</v>
      </c>
      <c r="E326" s="527" t="s">
        <v>1495</v>
      </c>
      <c r="F326" s="527"/>
      <c r="G326" s="168" t="s">
        <v>25</v>
      </c>
      <c r="H326" s="169">
        <v>9.5000000000000001E-2</v>
      </c>
      <c r="I326" s="170">
        <v>20.34</v>
      </c>
      <c r="J326" s="280">
        <v>1.93</v>
      </c>
    </row>
    <row r="327" spans="1:10" ht="25.5" x14ac:dyDescent="0.2">
      <c r="A327" s="279" t="s">
        <v>1492</v>
      </c>
      <c r="B327" s="167" t="s">
        <v>1520</v>
      </c>
      <c r="C327" s="260" t="s">
        <v>68</v>
      </c>
      <c r="D327" s="260" t="s">
        <v>1521</v>
      </c>
      <c r="E327" s="527" t="s">
        <v>1495</v>
      </c>
      <c r="F327" s="527"/>
      <c r="G327" s="168" t="s">
        <v>8</v>
      </c>
      <c r="H327" s="169">
        <v>0.37</v>
      </c>
      <c r="I327" s="170">
        <v>11.21</v>
      </c>
      <c r="J327" s="280">
        <v>4.1399999999999997</v>
      </c>
    </row>
    <row r="328" spans="1:10" x14ac:dyDescent="0.2">
      <c r="A328" s="281"/>
      <c r="B328" s="282"/>
      <c r="C328" s="282"/>
      <c r="D328" s="282"/>
      <c r="E328" s="282"/>
      <c r="F328" s="283"/>
      <c r="G328" s="282"/>
      <c r="H328" s="283"/>
      <c r="I328" s="282"/>
      <c r="J328" s="284"/>
    </row>
    <row r="329" spans="1:10" ht="13.5" thickBot="1" x14ac:dyDescent="0.25">
      <c r="A329" s="281"/>
      <c r="B329" s="282"/>
      <c r="C329" s="282"/>
      <c r="D329" s="282"/>
      <c r="E329" s="282"/>
      <c r="F329" s="283"/>
      <c r="G329" s="282"/>
      <c r="H329" s="533"/>
      <c r="I329" s="533"/>
      <c r="J329" s="284"/>
    </row>
    <row r="330" spans="1:10" ht="13.5" thickTop="1" x14ac:dyDescent="0.2">
      <c r="A330" s="285"/>
      <c r="B330" s="171"/>
      <c r="C330" s="171"/>
      <c r="D330" s="171"/>
      <c r="E330" s="171"/>
      <c r="F330" s="171"/>
      <c r="G330" s="171"/>
      <c r="H330" s="171"/>
      <c r="I330" s="171"/>
      <c r="J330" s="286"/>
    </row>
    <row r="331" spans="1:10" ht="15" x14ac:dyDescent="0.2">
      <c r="A331" s="273"/>
      <c r="B331" s="157" t="s">
        <v>399</v>
      </c>
      <c r="C331" s="268" t="s">
        <v>1472</v>
      </c>
      <c r="D331" s="268" t="s">
        <v>1473</v>
      </c>
      <c r="E331" s="525" t="s">
        <v>1474</v>
      </c>
      <c r="F331" s="525"/>
      <c r="G331" s="158" t="s">
        <v>1475</v>
      </c>
      <c r="H331" s="157" t="s">
        <v>1476</v>
      </c>
      <c r="I331" s="157" t="s">
        <v>1477</v>
      </c>
      <c r="J331" s="274" t="s">
        <v>1478</v>
      </c>
    </row>
    <row r="332" spans="1:10" ht="38.25" x14ac:dyDescent="0.2">
      <c r="A332" s="275" t="s">
        <v>409</v>
      </c>
      <c r="B332" s="159" t="s">
        <v>1712</v>
      </c>
      <c r="C332" s="267" t="s">
        <v>68</v>
      </c>
      <c r="D332" s="267" t="s">
        <v>532</v>
      </c>
      <c r="E332" s="526" t="s">
        <v>1507</v>
      </c>
      <c r="F332" s="526"/>
      <c r="G332" s="160" t="s">
        <v>1508</v>
      </c>
      <c r="H332" s="161">
        <v>1</v>
      </c>
      <c r="I332" s="162">
        <v>647.04</v>
      </c>
      <c r="J332" s="276">
        <v>647.04</v>
      </c>
    </row>
    <row r="333" spans="1:10" ht="25.5" x14ac:dyDescent="0.2">
      <c r="A333" s="277" t="s">
        <v>1482</v>
      </c>
      <c r="B333" s="163" t="s">
        <v>1687</v>
      </c>
      <c r="C333" s="259" t="s">
        <v>68</v>
      </c>
      <c r="D333" s="259" t="s">
        <v>1688</v>
      </c>
      <c r="E333" s="528" t="s">
        <v>1513</v>
      </c>
      <c r="F333" s="528"/>
      <c r="G333" s="164" t="s">
        <v>1514</v>
      </c>
      <c r="H333" s="165">
        <v>4.9000000000000002E-2</v>
      </c>
      <c r="I333" s="166">
        <v>0.53</v>
      </c>
      <c r="J333" s="278">
        <v>0.02</v>
      </c>
    </row>
    <row r="334" spans="1:10" ht="25.5" x14ac:dyDescent="0.2">
      <c r="A334" s="277" t="s">
        <v>1482</v>
      </c>
      <c r="B334" s="163" t="s">
        <v>1685</v>
      </c>
      <c r="C334" s="259" t="s">
        <v>68</v>
      </c>
      <c r="D334" s="259" t="s">
        <v>1686</v>
      </c>
      <c r="E334" s="528" t="s">
        <v>1513</v>
      </c>
      <c r="F334" s="528"/>
      <c r="G334" s="164" t="s">
        <v>1517</v>
      </c>
      <c r="H334" s="165">
        <v>5.2999999999999999E-2</v>
      </c>
      <c r="I334" s="166">
        <v>1.25</v>
      </c>
      <c r="J334" s="278">
        <v>0.06</v>
      </c>
    </row>
    <row r="335" spans="1:10" ht="25.5" x14ac:dyDescent="0.2">
      <c r="A335" s="277" t="s">
        <v>1482</v>
      </c>
      <c r="B335" s="163" t="s">
        <v>1486</v>
      </c>
      <c r="C335" s="259" t="s">
        <v>68</v>
      </c>
      <c r="D335" s="259" t="s">
        <v>1487</v>
      </c>
      <c r="E335" s="528" t="s">
        <v>1488</v>
      </c>
      <c r="F335" s="528"/>
      <c r="G335" s="164" t="s">
        <v>1489</v>
      </c>
      <c r="H335" s="165">
        <v>0.41099999999999998</v>
      </c>
      <c r="I335" s="166">
        <v>18.670000000000002</v>
      </c>
      <c r="J335" s="278">
        <v>7.67</v>
      </c>
    </row>
    <row r="336" spans="1:10" ht="25.5" x14ac:dyDescent="0.2">
      <c r="A336" s="277" t="s">
        <v>1482</v>
      </c>
      <c r="B336" s="163" t="s">
        <v>1598</v>
      </c>
      <c r="C336" s="259" t="s">
        <v>68</v>
      </c>
      <c r="D336" s="259" t="s">
        <v>1599</v>
      </c>
      <c r="E336" s="528" t="s">
        <v>1488</v>
      </c>
      <c r="F336" s="528"/>
      <c r="G336" s="164" t="s">
        <v>1489</v>
      </c>
      <c r="H336" s="165">
        <v>0.41099999999999998</v>
      </c>
      <c r="I336" s="166">
        <v>23.1</v>
      </c>
      <c r="J336" s="278">
        <v>9.49</v>
      </c>
    </row>
    <row r="337" spans="1:10" ht="38.25" x14ac:dyDescent="0.2">
      <c r="A337" s="279" t="s">
        <v>1492</v>
      </c>
      <c r="B337" s="167" t="s">
        <v>1689</v>
      </c>
      <c r="C337" s="260" t="s">
        <v>68</v>
      </c>
      <c r="D337" s="260" t="s">
        <v>1690</v>
      </c>
      <c r="E337" s="527" t="s">
        <v>1495</v>
      </c>
      <c r="F337" s="527"/>
      <c r="G337" s="168" t="s">
        <v>1612</v>
      </c>
      <c r="H337" s="169">
        <v>1.06</v>
      </c>
      <c r="I337" s="170">
        <v>594.16</v>
      </c>
      <c r="J337" s="280">
        <v>629.79999999999995</v>
      </c>
    </row>
    <row r="338" spans="1:10" x14ac:dyDescent="0.2">
      <c r="A338" s="281"/>
      <c r="B338" s="282"/>
      <c r="C338" s="282"/>
      <c r="D338" s="282"/>
      <c r="E338" s="282"/>
      <c r="F338" s="283"/>
      <c r="G338" s="282"/>
      <c r="H338" s="283"/>
      <c r="I338" s="282"/>
      <c r="J338" s="284"/>
    </row>
    <row r="339" spans="1:10" ht="13.5" thickBot="1" x14ac:dyDescent="0.25">
      <c r="A339" s="281"/>
      <c r="B339" s="282"/>
      <c r="C339" s="282"/>
      <c r="D339" s="282"/>
      <c r="E339" s="282"/>
      <c r="F339" s="283"/>
      <c r="G339" s="282"/>
      <c r="H339" s="533"/>
      <c r="I339" s="533"/>
      <c r="J339" s="284"/>
    </row>
    <row r="340" spans="1:10" ht="13.5" thickTop="1" x14ac:dyDescent="0.2">
      <c r="A340" s="285"/>
      <c r="B340" s="171"/>
      <c r="C340" s="171"/>
      <c r="D340" s="171"/>
      <c r="E340" s="171"/>
      <c r="F340" s="171"/>
      <c r="G340" s="171"/>
      <c r="H340" s="171"/>
      <c r="I340" s="171"/>
      <c r="J340" s="286"/>
    </row>
    <row r="341" spans="1:10" ht="15" x14ac:dyDescent="0.2">
      <c r="A341" s="273"/>
      <c r="B341" s="157" t="s">
        <v>399</v>
      </c>
      <c r="C341" s="268" t="s">
        <v>1472</v>
      </c>
      <c r="D341" s="268" t="s">
        <v>1473</v>
      </c>
      <c r="E341" s="525" t="s">
        <v>1474</v>
      </c>
      <c r="F341" s="525"/>
      <c r="G341" s="158" t="s">
        <v>1475</v>
      </c>
      <c r="H341" s="157" t="s">
        <v>1476</v>
      </c>
      <c r="I341" s="157" t="s">
        <v>1477</v>
      </c>
      <c r="J341" s="274" t="s">
        <v>1478</v>
      </c>
    </row>
    <row r="342" spans="1:10" ht="38.25" x14ac:dyDescent="0.2">
      <c r="A342" s="275" t="s">
        <v>409</v>
      </c>
      <c r="B342" s="159" t="s">
        <v>1713</v>
      </c>
      <c r="C342" s="267" t="s">
        <v>68</v>
      </c>
      <c r="D342" s="267" t="s">
        <v>1714</v>
      </c>
      <c r="E342" s="526" t="s">
        <v>1507</v>
      </c>
      <c r="F342" s="526"/>
      <c r="G342" s="160" t="s">
        <v>1481</v>
      </c>
      <c r="H342" s="161">
        <v>1</v>
      </c>
      <c r="I342" s="162">
        <v>41.12</v>
      </c>
      <c r="J342" s="276">
        <v>41.12</v>
      </c>
    </row>
    <row r="343" spans="1:10" ht="38.25" x14ac:dyDescent="0.2">
      <c r="A343" s="277" t="s">
        <v>1482</v>
      </c>
      <c r="B343" s="163" t="s">
        <v>1715</v>
      </c>
      <c r="C343" s="259" t="s">
        <v>68</v>
      </c>
      <c r="D343" s="259" t="s">
        <v>1716</v>
      </c>
      <c r="E343" s="528" t="s">
        <v>1507</v>
      </c>
      <c r="F343" s="528"/>
      <c r="G343" s="164" t="s">
        <v>1481</v>
      </c>
      <c r="H343" s="165">
        <v>6.7000000000000004E-2</v>
      </c>
      <c r="I343" s="166">
        <v>166.95</v>
      </c>
      <c r="J343" s="278">
        <v>11.18</v>
      </c>
    </row>
    <row r="344" spans="1:10" ht="25.5" x14ac:dyDescent="0.2">
      <c r="A344" s="277" t="s">
        <v>1482</v>
      </c>
      <c r="B344" s="163" t="s">
        <v>1490</v>
      </c>
      <c r="C344" s="259" t="s">
        <v>68</v>
      </c>
      <c r="D344" s="259" t="s">
        <v>1491</v>
      </c>
      <c r="E344" s="528" t="s">
        <v>1488</v>
      </c>
      <c r="F344" s="528"/>
      <c r="G344" s="164" t="s">
        <v>1489</v>
      </c>
      <c r="H344" s="165">
        <v>0.6</v>
      </c>
      <c r="I344" s="166">
        <v>22.51</v>
      </c>
      <c r="J344" s="278">
        <v>13.5</v>
      </c>
    </row>
    <row r="345" spans="1:10" ht="25.5" x14ac:dyDescent="0.2">
      <c r="A345" s="277" t="s">
        <v>1482</v>
      </c>
      <c r="B345" s="163" t="s">
        <v>1509</v>
      </c>
      <c r="C345" s="259" t="s">
        <v>68</v>
      </c>
      <c r="D345" s="259" t="s">
        <v>1510</v>
      </c>
      <c r="E345" s="528" t="s">
        <v>1488</v>
      </c>
      <c r="F345" s="528"/>
      <c r="G345" s="164" t="s">
        <v>1489</v>
      </c>
      <c r="H345" s="165">
        <v>0.11</v>
      </c>
      <c r="I345" s="166">
        <v>19.22</v>
      </c>
      <c r="J345" s="278">
        <v>2.11</v>
      </c>
    </row>
    <row r="346" spans="1:10" ht="25.5" x14ac:dyDescent="0.2">
      <c r="A346" s="279" t="s">
        <v>1492</v>
      </c>
      <c r="B346" s="167" t="s">
        <v>1721</v>
      </c>
      <c r="C346" s="260" t="s">
        <v>68</v>
      </c>
      <c r="D346" s="260" t="s">
        <v>1722</v>
      </c>
      <c r="E346" s="527" t="s">
        <v>1719</v>
      </c>
      <c r="F346" s="527"/>
      <c r="G346" s="168" t="s">
        <v>1720</v>
      </c>
      <c r="H346" s="169">
        <v>0.19600000000000001</v>
      </c>
      <c r="I346" s="170">
        <v>15.23</v>
      </c>
      <c r="J346" s="280">
        <v>2.98</v>
      </c>
    </row>
    <row r="347" spans="1:10" ht="25.5" x14ac:dyDescent="0.2">
      <c r="A347" s="279" t="s">
        <v>1492</v>
      </c>
      <c r="B347" s="167" t="s">
        <v>1723</v>
      </c>
      <c r="C347" s="260" t="s">
        <v>68</v>
      </c>
      <c r="D347" s="260" t="s">
        <v>1724</v>
      </c>
      <c r="E347" s="527" t="s">
        <v>1719</v>
      </c>
      <c r="F347" s="527"/>
      <c r="G347" s="168" t="s">
        <v>1720</v>
      </c>
      <c r="H347" s="169">
        <v>0.78500000000000003</v>
      </c>
      <c r="I347" s="170">
        <v>5.86</v>
      </c>
      <c r="J347" s="280">
        <v>4.5999999999999996</v>
      </c>
    </row>
    <row r="348" spans="1:10" x14ac:dyDescent="0.2">
      <c r="A348" s="279" t="s">
        <v>1492</v>
      </c>
      <c r="B348" s="167" t="s">
        <v>1653</v>
      </c>
      <c r="C348" s="260" t="s">
        <v>68</v>
      </c>
      <c r="D348" s="260" t="s">
        <v>1654</v>
      </c>
      <c r="E348" s="527" t="s">
        <v>1495</v>
      </c>
      <c r="F348" s="527"/>
      <c r="G348" s="168" t="s">
        <v>25</v>
      </c>
      <c r="H348" s="169">
        <v>1.9E-2</v>
      </c>
      <c r="I348" s="170">
        <v>25.11</v>
      </c>
      <c r="J348" s="280">
        <v>0.47</v>
      </c>
    </row>
    <row r="349" spans="1:10" ht="38.25" x14ac:dyDescent="0.2">
      <c r="A349" s="279" t="s">
        <v>1492</v>
      </c>
      <c r="B349" s="167" t="s">
        <v>1717</v>
      </c>
      <c r="C349" s="260" t="s">
        <v>68</v>
      </c>
      <c r="D349" s="260" t="s">
        <v>1718</v>
      </c>
      <c r="E349" s="527" t="s">
        <v>1719</v>
      </c>
      <c r="F349" s="527"/>
      <c r="G349" s="168" t="s">
        <v>1720</v>
      </c>
      <c r="H349" s="169">
        <v>0.39300000000000002</v>
      </c>
      <c r="I349" s="170">
        <v>15.92</v>
      </c>
      <c r="J349" s="280">
        <v>6.25</v>
      </c>
    </row>
    <row r="350" spans="1:10" ht="25.5" x14ac:dyDescent="0.2">
      <c r="A350" s="279" t="s">
        <v>1492</v>
      </c>
      <c r="B350" s="167" t="s">
        <v>1647</v>
      </c>
      <c r="C350" s="260" t="s">
        <v>68</v>
      </c>
      <c r="D350" s="260" t="s">
        <v>1648</v>
      </c>
      <c r="E350" s="527" t="s">
        <v>1495</v>
      </c>
      <c r="F350" s="527"/>
      <c r="G350" s="168" t="s">
        <v>1582</v>
      </c>
      <c r="H350" s="169">
        <v>4.0000000000000001E-3</v>
      </c>
      <c r="I350" s="170">
        <v>8.76</v>
      </c>
      <c r="J350" s="280">
        <v>0.03</v>
      </c>
    </row>
    <row r="351" spans="1:10" x14ac:dyDescent="0.2">
      <c r="A351" s="281"/>
      <c r="B351" s="282"/>
      <c r="C351" s="282"/>
      <c r="D351" s="282"/>
      <c r="E351" s="282"/>
      <c r="F351" s="283"/>
      <c r="G351" s="282"/>
      <c r="H351" s="283"/>
      <c r="I351" s="282"/>
      <c r="J351" s="284"/>
    </row>
    <row r="352" spans="1:10" ht="13.5" thickBot="1" x14ac:dyDescent="0.25">
      <c r="A352" s="281"/>
      <c r="B352" s="282"/>
      <c r="C352" s="282"/>
      <c r="D352" s="282"/>
      <c r="E352" s="282"/>
      <c r="F352" s="283"/>
      <c r="G352" s="282"/>
      <c r="H352" s="533"/>
      <c r="I352" s="533"/>
      <c r="J352" s="284"/>
    </row>
    <row r="353" spans="1:10" ht="13.5" thickTop="1" x14ac:dyDescent="0.2">
      <c r="A353" s="285"/>
      <c r="B353" s="171"/>
      <c r="C353" s="171"/>
      <c r="D353" s="171"/>
      <c r="E353" s="171"/>
      <c r="F353" s="171"/>
      <c r="G353" s="171"/>
      <c r="H353" s="171"/>
      <c r="I353" s="171"/>
      <c r="J353" s="286"/>
    </row>
    <row r="354" spans="1:10" ht="15" x14ac:dyDescent="0.2">
      <c r="A354" s="273"/>
      <c r="B354" s="157" t="s">
        <v>399</v>
      </c>
      <c r="C354" s="268" t="s">
        <v>1472</v>
      </c>
      <c r="D354" s="268" t="s">
        <v>1473</v>
      </c>
      <c r="E354" s="525" t="s">
        <v>1474</v>
      </c>
      <c r="F354" s="525"/>
      <c r="G354" s="158" t="s">
        <v>1475</v>
      </c>
      <c r="H354" s="157" t="s">
        <v>1476</v>
      </c>
      <c r="I354" s="157" t="s">
        <v>1477</v>
      </c>
      <c r="J354" s="274" t="s">
        <v>1478</v>
      </c>
    </row>
    <row r="355" spans="1:10" ht="38.25" x14ac:dyDescent="0.2">
      <c r="A355" s="275" t="s">
        <v>409</v>
      </c>
      <c r="B355" s="159" t="s">
        <v>1725</v>
      </c>
      <c r="C355" s="267" t="s">
        <v>68</v>
      </c>
      <c r="D355" s="267" t="s">
        <v>542</v>
      </c>
      <c r="E355" s="526" t="s">
        <v>1507</v>
      </c>
      <c r="F355" s="526"/>
      <c r="G355" s="160" t="s">
        <v>25</v>
      </c>
      <c r="H355" s="161">
        <v>1</v>
      </c>
      <c r="I355" s="162">
        <v>12.98</v>
      </c>
      <c r="J355" s="276">
        <v>12.98</v>
      </c>
    </row>
    <row r="356" spans="1:10" ht="25.5" x14ac:dyDescent="0.2">
      <c r="A356" s="277" t="s">
        <v>1482</v>
      </c>
      <c r="B356" s="163" t="s">
        <v>1656</v>
      </c>
      <c r="C356" s="259" t="s">
        <v>68</v>
      </c>
      <c r="D356" s="259" t="s">
        <v>1657</v>
      </c>
      <c r="E356" s="528" t="s">
        <v>1488</v>
      </c>
      <c r="F356" s="528"/>
      <c r="G356" s="164" t="s">
        <v>1489</v>
      </c>
      <c r="H356" s="165">
        <v>1.29E-2</v>
      </c>
      <c r="I356" s="166">
        <v>19.399999999999999</v>
      </c>
      <c r="J356" s="278">
        <v>0.25</v>
      </c>
    </row>
    <row r="357" spans="1:10" ht="25.5" x14ac:dyDescent="0.2">
      <c r="A357" s="277" t="s">
        <v>1482</v>
      </c>
      <c r="B357" s="163" t="s">
        <v>1658</v>
      </c>
      <c r="C357" s="259" t="s">
        <v>68</v>
      </c>
      <c r="D357" s="259" t="s">
        <v>1659</v>
      </c>
      <c r="E357" s="528" t="s">
        <v>1488</v>
      </c>
      <c r="F357" s="528"/>
      <c r="G357" s="164" t="s">
        <v>1489</v>
      </c>
      <c r="H357" s="165">
        <v>7.9000000000000001E-2</v>
      </c>
      <c r="I357" s="166">
        <v>22.94</v>
      </c>
      <c r="J357" s="278">
        <v>1.81</v>
      </c>
    </row>
    <row r="358" spans="1:10" ht="25.5" x14ac:dyDescent="0.2">
      <c r="A358" s="277" t="s">
        <v>1482</v>
      </c>
      <c r="B358" s="163" t="s">
        <v>1660</v>
      </c>
      <c r="C358" s="259" t="s">
        <v>68</v>
      </c>
      <c r="D358" s="259" t="s">
        <v>1661</v>
      </c>
      <c r="E358" s="528" t="s">
        <v>1507</v>
      </c>
      <c r="F358" s="528"/>
      <c r="G358" s="164" t="s">
        <v>25</v>
      </c>
      <c r="H358" s="165">
        <v>1</v>
      </c>
      <c r="I358" s="166">
        <v>10.09</v>
      </c>
      <c r="J358" s="278">
        <v>10.09</v>
      </c>
    </row>
    <row r="359" spans="1:10" ht="25.5" x14ac:dyDescent="0.2">
      <c r="A359" s="279" t="s">
        <v>1492</v>
      </c>
      <c r="B359" s="167" t="s">
        <v>1664</v>
      </c>
      <c r="C359" s="260" t="s">
        <v>68</v>
      </c>
      <c r="D359" s="260" t="s">
        <v>1665</v>
      </c>
      <c r="E359" s="527" t="s">
        <v>1495</v>
      </c>
      <c r="F359" s="527"/>
      <c r="G359" s="168" t="s">
        <v>1</v>
      </c>
      <c r="H359" s="169">
        <v>0.97</v>
      </c>
      <c r="I359" s="170">
        <v>0.22</v>
      </c>
      <c r="J359" s="280">
        <v>0.21</v>
      </c>
    </row>
    <row r="360" spans="1:10" ht="25.5" x14ac:dyDescent="0.2">
      <c r="A360" s="279" t="s">
        <v>1492</v>
      </c>
      <c r="B360" s="167" t="s">
        <v>1662</v>
      </c>
      <c r="C360" s="260" t="s">
        <v>68</v>
      </c>
      <c r="D360" s="260" t="s">
        <v>1663</v>
      </c>
      <c r="E360" s="527" t="s">
        <v>1495</v>
      </c>
      <c r="F360" s="527"/>
      <c r="G360" s="168" t="s">
        <v>25</v>
      </c>
      <c r="H360" s="169">
        <v>2.5000000000000001E-2</v>
      </c>
      <c r="I360" s="170">
        <v>25</v>
      </c>
      <c r="J360" s="280">
        <v>0.62</v>
      </c>
    </row>
    <row r="361" spans="1:10" x14ac:dyDescent="0.2">
      <c r="A361" s="281"/>
      <c r="B361" s="282"/>
      <c r="C361" s="282"/>
      <c r="D361" s="282"/>
      <c r="E361" s="282"/>
      <c r="F361" s="283"/>
      <c r="G361" s="282"/>
      <c r="H361" s="283"/>
      <c r="I361" s="282"/>
      <c r="J361" s="284"/>
    </row>
    <row r="362" spans="1:10" ht="13.5" thickBot="1" x14ac:dyDescent="0.25">
      <c r="A362" s="281"/>
      <c r="B362" s="282"/>
      <c r="C362" s="282"/>
      <c r="D362" s="282"/>
      <c r="E362" s="282"/>
      <c r="F362" s="283"/>
      <c r="G362" s="282"/>
      <c r="H362" s="533"/>
      <c r="I362" s="533"/>
      <c r="J362" s="284"/>
    </row>
    <row r="363" spans="1:10" ht="13.5" thickTop="1" x14ac:dyDescent="0.2">
      <c r="A363" s="285"/>
      <c r="B363" s="171"/>
      <c r="C363" s="171"/>
      <c r="D363" s="171"/>
      <c r="E363" s="171"/>
      <c r="F363" s="171"/>
      <c r="G363" s="171"/>
      <c r="H363" s="171"/>
      <c r="I363" s="171"/>
      <c r="J363" s="286"/>
    </row>
    <row r="364" spans="1:10" ht="15" x14ac:dyDescent="0.2">
      <c r="A364" s="273"/>
      <c r="B364" s="157" t="s">
        <v>399</v>
      </c>
      <c r="C364" s="268" t="s">
        <v>1472</v>
      </c>
      <c r="D364" s="268" t="s">
        <v>1473</v>
      </c>
      <c r="E364" s="525" t="s">
        <v>1474</v>
      </c>
      <c r="F364" s="525"/>
      <c r="G364" s="158" t="s">
        <v>1475</v>
      </c>
      <c r="H364" s="157" t="s">
        <v>1476</v>
      </c>
      <c r="I364" s="157" t="s">
        <v>1477</v>
      </c>
      <c r="J364" s="274" t="s">
        <v>1478</v>
      </c>
    </row>
    <row r="365" spans="1:10" ht="38.25" x14ac:dyDescent="0.2">
      <c r="A365" s="275" t="s">
        <v>409</v>
      </c>
      <c r="B365" s="159" t="s">
        <v>1726</v>
      </c>
      <c r="C365" s="267" t="s">
        <v>68</v>
      </c>
      <c r="D365" s="267" t="s">
        <v>544</v>
      </c>
      <c r="E365" s="526" t="s">
        <v>1507</v>
      </c>
      <c r="F365" s="526"/>
      <c r="G365" s="160" t="s">
        <v>25</v>
      </c>
      <c r="H365" s="161">
        <v>1</v>
      </c>
      <c r="I365" s="162">
        <v>11.1</v>
      </c>
      <c r="J365" s="276">
        <v>11.1</v>
      </c>
    </row>
    <row r="366" spans="1:10" ht="25.5" x14ac:dyDescent="0.2">
      <c r="A366" s="277" t="s">
        <v>1482</v>
      </c>
      <c r="B366" s="163" t="s">
        <v>1670</v>
      </c>
      <c r="C366" s="259" t="s">
        <v>68</v>
      </c>
      <c r="D366" s="259" t="s">
        <v>1671</v>
      </c>
      <c r="E366" s="528" t="s">
        <v>1507</v>
      </c>
      <c r="F366" s="528"/>
      <c r="G366" s="164" t="s">
        <v>25</v>
      </c>
      <c r="H366" s="165">
        <v>1</v>
      </c>
      <c r="I366" s="166">
        <v>9.36</v>
      </c>
      <c r="J366" s="278">
        <v>9.36</v>
      </c>
    </row>
    <row r="367" spans="1:10" ht="25.5" x14ac:dyDescent="0.2">
      <c r="A367" s="277" t="s">
        <v>1482</v>
      </c>
      <c r="B367" s="163" t="s">
        <v>1658</v>
      </c>
      <c r="C367" s="259" t="s">
        <v>68</v>
      </c>
      <c r="D367" s="259" t="s">
        <v>1659</v>
      </c>
      <c r="E367" s="528" t="s">
        <v>1488</v>
      </c>
      <c r="F367" s="528"/>
      <c r="G367" s="164" t="s">
        <v>1489</v>
      </c>
      <c r="H367" s="165">
        <v>3.9199999999999999E-2</v>
      </c>
      <c r="I367" s="166">
        <v>22.94</v>
      </c>
      <c r="J367" s="278">
        <v>0.89</v>
      </c>
    </row>
    <row r="368" spans="1:10" ht="25.5" x14ac:dyDescent="0.2">
      <c r="A368" s="277" t="s">
        <v>1482</v>
      </c>
      <c r="B368" s="163" t="s">
        <v>1656</v>
      </c>
      <c r="C368" s="259" t="s">
        <v>68</v>
      </c>
      <c r="D368" s="259" t="s">
        <v>1657</v>
      </c>
      <c r="E368" s="528" t="s">
        <v>1488</v>
      </c>
      <c r="F368" s="528"/>
      <c r="G368" s="164" t="s">
        <v>1489</v>
      </c>
      <c r="H368" s="165">
        <v>6.4000000000000003E-3</v>
      </c>
      <c r="I368" s="166">
        <v>19.399999999999999</v>
      </c>
      <c r="J368" s="278">
        <v>0.12</v>
      </c>
    </row>
    <row r="369" spans="1:10" ht="25.5" x14ac:dyDescent="0.2">
      <c r="A369" s="279" t="s">
        <v>1492</v>
      </c>
      <c r="B369" s="167" t="s">
        <v>1664</v>
      </c>
      <c r="C369" s="260" t="s">
        <v>68</v>
      </c>
      <c r="D369" s="260" t="s">
        <v>1665</v>
      </c>
      <c r="E369" s="527" t="s">
        <v>1495</v>
      </c>
      <c r="F369" s="527"/>
      <c r="G369" s="168" t="s">
        <v>1</v>
      </c>
      <c r="H369" s="169">
        <v>0.54300000000000004</v>
      </c>
      <c r="I369" s="170">
        <v>0.22</v>
      </c>
      <c r="J369" s="280">
        <v>0.11</v>
      </c>
    </row>
    <row r="370" spans="1:10" ht="25.5" x14ac:dyDescent="0.2">
      <c r="A370" s="279" t="s">
        <v>1492</v>
      </c>
      <c r="B370" s="167" t="s">
        <v>1662</v>
      </c>
      <c r="C370" s="260" t="s">
        <v>68</v>
      </c>
      <c r="D370" s="260" t="s">
        <v>1663</v>
      </c>
      <c r="E370" s="527" t="s">
        <v>1495</v>
      </c>
      <c r="F370" s="527"/>
      <c r="G370" s="168" t="s">
        <v>25</v>
      </c>
      <c r="H370" s="169">
        <v>2.5000000000000001E-2</v>
      </c>
      <c r="I370" s="170">
        <v>25</v>
      </c>
      <c r="J370" s="280">
        <v>0.62</v>
      </c>
    </row>
    <row r="371" spans="1:10" x14ac:dyDescent="0.2">
      <c r="A371" s="281"/>
      <c r="B371" s="282"/>
      <c r="C371" s="282"/>
      <c r="D371" s="282"/>
      <c r="E371" s="282"/>
      <c r="F371" s="283"/>
      <c r="G371" s="282"/>
      <c r="H371" s="283"/>
      <c r="I371" s="282"/>
      <c r="J371" s="284"/>
    </row>
    <row r="372" spans="1:10" ht="13.5" thickBot="1" x14ac:dyDescent="0.25">
      <c r="A372" s="281"/>
      <c r="B372" s="282"/>
      <c r="C372" s="282"/>
      <c r="D372" s="282"/>
      <c r="E372" s="282"/>
      <c r="F372" s="283"/>
      <c r="G372" s="282"/>
      <c r="H372" s="533"/>
      <c r="I372" s="533"/>
      <c r="J372" s="284"/>
    </row>
    <row r="373" spans="1:10" ht="13.5" thickTop="1" x14ac:dyDescent="0.2">
      <c r="A373" s="285"/>
      <c r="B373" s="171"/>
      <c r="C373" s="171"/>
      <c r="D373" s="171"/>
      <c r="E373" s="171"/>
      <c r="F373" s="171"/>
      <c r="G373" s="171"/>
      <c r="H373" s="171"/>
      <c r="I373" s="171"/>
      <c r="J373" s="286"/>
    </row>
    <row r="374" spans="1:10" ht="15" x14ac:dyDescent="0.2">
      <c r="A374" s="273"/>
      <c r="B374" s="157" t="s">
        <v>399</v>
      </c>
      <c r="C374" s="268" t="s">
        <v>1472</v>
      </c>
      <c r="D374" s="268" t="s">
        <v>1473</v>
      </c>
      <c r="E374" s="525" t="s">
        <v>1474</v>
      </c>
      <c r="F374" s="525"/>
      <c r="G374" s="158" t="s">
        <v>1475</v>
      </c>
      <c r="H374" s="157" t="s">
        <v>1476</v>
      </c>
      <c r="I374" s="157" t="s">
        <v>1477</v>
      </c>
      <c r="J374" s="274" t="s">
        <v>1478</v>
      </c>
    </row>
    <row r="375" spans="1:10" ht="38.25" x14ac:dyDescent="0.2">
      <c r="A375" s="275" t="s">
        <v>409</v>
      </c>
      <c r="B375" s="159" t="s">
        <v>1727</v>
      </c>
      <c r="C375" s="267" t="s">
        <v>68</v>
      </c>
      <c r="D375" s="267" t="s">
        <v>546</v>
      </c>
      <c r="E375" s="526" t="s">
        <v>1507</v>
      </c>
      <c r="F375" s="526"/>
      <c r="G375" s="160" t="s">
        <v>25</v>
      </c>
      <c r="H375" s="161">
        <v>1</v>
      </c>
      <c r="I375" s="162">
        <v>9.4</v>
      </c>
      <c r="J375" s="276">
        <v>9.4</v>
      </c>
    </row>
    <row r="376" spans="1:10" ht="25.5" x14ac:dyDescent="0.2">
      <c r="A376" s="277" t="s">
        <v>1482</v>
      </c>
      <c r="B376" s="163" t="s">
        <v>1656</v>
      </c>
      <c r="C376" s="259" t="s">
        <v>68</v>
      </c>
      <c r="D376" s="259" t="s">
        <v>1657</v>
      </c>
      <c r="E376" s="528" t="s">
        <v>1488</v>
      </c>
      <c r="F376" s="528"/>
      <c r="G376" s="164" t="s">
        <v>1489</v>
      </c>
      <c r="H376" s="165">
        <v>4.1999999999999997E-3</v>
      </c>
      <c r="I376" s="166">
        <v>19.399999999999999</v>
      </c>
      <c r="J376" s="278">
        <v>0.08</v>
      </c>
    </row>
    <row r="377" spans="1:10" ht="25.5" x14ac:dyDescent="0.2">
      <c r="A377" s="277" t="s">
        <v>1482</v>
      </c>
      <c r="B377" s="163" t="s">
        <v>1673</v>
      </c>
      <c r="C377" s="259" t="s">
        <v>68</v>
      </c>
      <c r="D377" s="259" t="s">
        <v>1674</v>
      </c>
      <c r="E377" s="528" t="s">
        <v>1507</v>
      </c>
      <c r="F377" s="528"/>
      <c r="G377" s="164" t="s">
        <v>25</v>
      </c>
      <c r="H377" s="165">
        <v>1</v>
      </c>
      <c r="I377" s="166">
        <v>8.0399999999999991</v>
      </c>
      <c r="J377" s="278">
        <v>8.0399999999999991</v>
      </c>
    </row>
    <row r="378" spans="1:10" ht="25.5" x14ac:dyDescent="0.2">
      <c r="A378" s="277" t="s">
        <v>1482</v>
      </c>
      <c r="B378" s="163" t="s">
        <v>1658</v>
      </c>
      <c r="C378" s="259" t="s">
        <v>68</v>
      </c>
      <c r="D378" s="259" t="s">
        <v>1659</v>
      </c>
      <c r="E378" s="528" t="s">
        <v>1488</v>
      </c>
      <c r="F378" s="528"/>
      <c r="G378" s="164" t="s">
        <v>1489</v>
      </c>
      <c r="H378" s="165">
        <v>2.5700000000000001E-2</v>
      </c>
      <c r="I378" s="166">
        <v>22.94</v>
      </c>
      <c r="J378" s="278">
        <v>0.57999999999999996</v>
      </c>
    </row>
    <row r="379" spans="1:10" ht="25.5" x14ac:dyDescent="0.2">
      <c r="A379" s="279" t="s">
        <v>1492</v>
      </c>
      <c r="B379" s="167" t="s">
        <v>1664</v>
      </c>
      <c r="C379" s="260" t="s">
        <v>68</v>
      </c>
      <c r="D379" s="260" t="s">
        <v>1665</v>
      </c>
      <c r="E379" s="527" t="s">
        <v>1495</v>
      </c>
      <c r="F379" s="527"/>
      <c r="G379" s="168" t="s">
        <v>1</v>
      </c>
      <c r="H379" s="169">
        <v>0.36699999999999999</v>
      </c>
      <c r="I379" s="170">
        <v>0.22</v>
      </c>
      <c r="J379" s="280">
        <v>0.08</v>
      </c>
    </row>
    <row r="380" spans="1:10" ht="25.5" x14ac:dyDescent="0.2">
      <c r="A380" s="279" t="s">
        <v>1492</v>
      </c>
      <c r="B380" s="167" t="s">
        <v>1662</v>
      </c>
      <c r="C380" s="260" t="s">
        <v>68</v>
      </c>
      <c r="D380" s="260" t="s">
        <v>1663</v>
      </c>
      <c r="E380" s="527" t="s">
        <v>1495</v>
      </c>
      <c r="F380" s="527"/>
      <c r="G380" s="168" t="s">
        <v>25</v>
      </c>
      <c r="H380" s="169">
        <v>2.5000000000000001E-2</v>
      </c>
      <c r="I380" s="170">
        <v>25</v>
      </c>
      <c r="J380" s="280">
        <v>0.62</v>
      </c>
    </row>
    <row r="381" spans="1:10" x14ac:dyDescent="0.2">
      <c r="A381" s="281"/>
      <c r="B381" s="282"/>
      <c r="C381" s="282"/>
      <c r="D381" s="282"/>
      <c r="E381" s="282"/>
      <c r="F381" s="283"/>
      <c r="G381" s="282"/>
      <c r="H381" s="283"/>
      <c r="I381" s="282"/>
      <c r="J381" s="284"/>
    </row>
    <row r="382" spans="1:10" ht="13.5" thickBot="1" x14ac:dyDescent="0.25">
      <c r="A382" s="281"/>
      <c r="B382" s="282"/>
      <c r="C382" s="282"/>
      <c r="D382" s="282"/>
      <c r="E382" s="282"/>
      <c r="F382" s="283"/>
      <c r="G382" s="282"/>
      <c r="H382" s="533"/>
      <c r="I382" s="533"/>
      <c r="J382" s="284"/>
    </row>
    <row r="383" spans="1:10" ht="13.5" thickTop="1" x14ac:dyDescent="0.2">
      <c r="A383" s="285"/>
      <c r="B383" s="171"/>
      <c r="C383" s="171"/>
      <c r="D383" s="171"/>
      <c r="E383" s="171"/>
      <c r="F383" s="171"/>
      <c r="G383" s="171"/>
      <c r="H383" s="171"/>
      <c r="I383" s="171"/>
      <c r="J383" s="286"/>
    </row>
    <row r="384" spans="1:10" ht="15" x14ac:dyDescent="0.2">
      <c r="A384" s="273"/>
      <c r="B384" s="157" t="s">
        <v>399</v>
      </c>
      <c r="C384" s="268" t="s">
        <v>1472</v>
      </c>
      <c r="D384" s="268" t="s">
        <v>1473</v>
      </c>
      <c r="E384" s="525" t="s">
        <v>1474</v>
      </c>
      <c r="F384" s="525"/>
      <c r="G384" s="158" t="s">
        <v>1475</v>
      </c>
      <c r="H384" s="157" t="s">
        <v>1476</v>
      </c>
      <c r="I384" s="157" t="s">
        <v>1477</v>
      </c>
      <c r="J384" s="274" t="s">
        <v>1478</v>
      </c>
    </row>
    <row r="385" spans="1:10" ht="38.25" x14ac:dyDescent="0.2">
      <c r="A385" s="275" t="s">
        <v>409</v>
      </c>
      <c r="B385" s="159" t="s">
        <v>1728</v>
      </c>
      <c r="C385" s="267" t="s">
        <v>68</v>
      </c>
      <c r="D385" s="267" t="s">
        <v>548</v>
      </c>
      <c r="E385" s="526" t="s">
        <v>1507</v>
      </c>
      <c r="F385" s="526"/>
      <c r="G385" s="160" t="s">
        <v>25</v>
      </c>
      <c r="H385" s="161">
        <v>1</v>
      </c>
      <c r="I385" s="162">
        <v>9.1300000000000008</v>
      </c>
      <c r="J385" s="276">
        <v>9.1300000000000008</v>
      </c>
    </row>
    <row r="386" spans="1:10" ht="25.5" x14ac:dyDescent="0.2">
      <c r="A386" s="277" t="s">
        <v>1482</v>
      </c>
      <c r="B386" s="163" t="s">
        <v>1656</v>
      </c>
      <c r="C386" s="259" t="s">
        <v>68</v>
      </c>
      <c r="D386" s="259" t="s">
        <v>1657</v>
      </c>
      <c r="E386" s="528" t="s">
        <v>1488</v>
      </c>
      <c r="F386" s="528"/>
      <c r="G386" s="164" t="s">
        <v>1489</v>
      </c>
      <c r="H386" s="165">
        <v>3.2000000000000002E-3</v>
      </c>
      <c r="I386" s="166">
        <v>19.399999999999999</v>
      </c>
      <c r="J386" s="278">
        <v>0.06</v>
      </c>
    </row>
    <row r="387" spans="1:10" ht="25.5" x14ac:dyDescent="0.2">
      <c r="A387" s="277" t="s">
        <v>1482</v>
      </c>
      <c r="B387" s="163" t="s">
        <v>1658</v>
      </c>
      <c r="C387" s="259" t="s">
        <v>68</v>
      </c>
      <c r="D387" s="259" t="s">
        <v>1659</v>
      </c>
      <c r="E387" s="528" t="s">
        <v>1488</v>
      </c>
      <c r="F387" s="528"/>
      <c r="G387" s="164" t="s">
        <v>1489</v>
      </c>
      <c r="H387" s="165">
        <v>1.9400000000000001E-2</v>
      </c>
      <c r="I387" s="166">
        <v>22.94</v>
      </c>
      <c r="J387" s="278">
        <v>0.44</v>
      </c>
    </row>
    <row r="388" spans="1:10" ht="25.5" x14ac:dyDescent="0.2">
      <c r="A388" s="277" t="s">
        <v>1482</v>
      </c>
      <c r="B388" s="163" t="s">
        <v>1676</v>
      </c>
      <c r="C388" s="259" t="s">
        <v>68</v>
      </c>
      <c r="D388" s="259" t="s">
        <v>1677</v>
      </c>
      <c r="E388" s="528" t="s">
        <v>1507</v>
      </c>
      <c r="F388" s="528"/>
      <c r="G388" s="164" t="s">
        <v>25</v>
      </c>
      <c r="H388" s="165">
        <v>1</v>
      </c>
      <c r="I388" s="166">
        <v>7.97</v>
      </c>
      <c r="J388" s="278">
        <v>7.97</v>
      </c>
    </row>
    <row r="389" spans="1:10" ht="25.5" x14ac:dyDescent="0.2">
      <c r="A389" s="279" t="s">
        <v>1492</v>
      </c>
      <c r="B389" s="167" t="s">
        <v>1664</v>
      </c>
      <c r="C389" s="260" t="s">
        <v>68</v>
      </c>
      <c r="D389" s="260" t="s">
        <v>1665</v>
      </c>
      <c r="E389" s="527" t="s">
        <v>1495</v>
      </c>
      <c r="F389" s="527"/>
      <c r="G389" s="168" t="s">
        <v>1</v>
      </c>
      <c r="H389" s="169">
        <v>0.21199999999999999</v>
      </c>
      <c r="I389" s="170">
        <v>0.22</v>
      </c>
      <c r="J389" s="280">
        <v>0.04</v>
      </c>
    </row>
    <row r="390" spans="1:10" ht="25.5" x14ac:dyDescent="0.2">
      <c r="A390" s="279" t="s">
        <v>1492</v>
      </c>
      <c r="B390" s="167" t="s">
        <v>1662</v>
      </c>
      <c r="C390" s="260" t="s">
        <v>68</v>
      </c>
      <c r="D390" s="260" t="s">
        <v>1663</v>
      </c>
      <c r="E390" s="527" t="s">
        <v>1495</v>
      </c>
      <c r="F390" s="527"/>
      <c r="G390" s="168" t="s">
        <v>25</v>
      </c>
      <c r="H390" s="169">
        <v>2.5000000000000001E-2</v>
      </c>
      <c r="I390" s="170">
        <v>25</v>
      </c>
      <c r="J390" s="280">
        <v>0.62</v>
      </c>
    </row>
    <row r="391" spans="1:10" x14ac:dyDescent="0.2">
      <c r="A391" s="281"/>
      <c r="B391" s="282"/>
      <c r="C391" s="282"/>
      <c r="D391" s="282"/>
      <c r="E391" s="282"/>
      <c r="F391" s="283"/>
      <c r="G391" s="282"/>
      <c r="H391" s="283"/>
      <c r="I391" s="282"/>
      <c r="J391" s="284"/>
    </row>
    <row r="392" spans="1:10" ht="13.5" thickBot="1" x14ac:dyDescent="0.25">
      <c r="A392" s="281"/>
      <c r="B392" s="282"/>
      <c r="C392" s="282"/>
      <c r="D392" s="282"/>
      <c r="E392" s="282"/>
      <c r="F392" s="283"/>
      <c r="G392" s="282"/>
      <c r="H392" s="533"/>
      <c r="I392" s="533"/>
      <c r="J392" s="284"/>
    </row>
    <row r="393" spans="1:10" ht="13.5" thickTop="1" x14ac:dyDescent="0.2">
      <c r="A393" s="285"/>
      <c r="B393" s="171"/>
      <c r="C393" s="171"/>
      <c r="D393" s="171"/>
      <c r="E393" s="171"/>
      <c r="F393" s="171"/>
      <c r="G393" s="171"/>
      <c r="H393" s="171"/>
      <c r="I393" s="171"/>
      <c r="J393" s="286"/>
    </row>
    <row r="394" spans="1:10" ht="15" x14ac:dyDescent="0.2">
      <c r="A394" s="273"/>
      <c r="B394" s="157" t="s">
        <v>399</v>
      </c>
      <c r="C394" s="268" t="s">
        <v>1472</v>
      </c>
      <c r="D394" s="268" t="s">
        <v>1473</v>
      </c>
      <c r="E394" s="525" t="s">
        <v>1474</v>
      </c>
      <c r="F394" s="525"/>
      <c r="G394" s="158" t="s">
        <v>1475</v>
      </c>
      <c r="H394" s="157" t="s">
        <v>1476</v>
      </c>
      <c r="I394" s="157" t="s">
        <v>1477</v>
      </c>
      <c r="J394" s="274" t="s">
        <v>1478</v>
      </c>
    </row>
    <row r="395" spans="1:10" ht="38.25" x14ac:dyDescent="0.2">
      <c r="A395" s="275" t="s">
        <v>409</v>
      </c>
      <c r="B395" s="159" t="s">
        <v>1729</v>
      </c>
      <c r="C395" s="267" t="s">
        <v>68</v>
      </c>
      <c r="D395" s="267" t="s">
        <v>550</v>
      </c>
      <c r="E395" s="526" t="s">
        <v>1507</v>
      </c>
      <c r="F395" s="526"/>
      <c r="G395" s="160" t="s">
        <v>25</v>
      </c>
      <c r="H395" s="161">
        <v>1</v>
      </c>
      <c r="I395" s="162">
        <v>10.42</v>
      </c>
      <c r="J395" s="276">
        <v>10.42</v>
      </c>
    </row>
    <row r="396" spans="1:10" ht="25.5" x14ac:dyDescent="0.2">
      <c r="A396" s="277" t="s">
        <v>1482</v>
      </c>
      <c r="B396" s="163" t="s">
        <v>1679</v>
      </c>
      <c r="C396" s="259" t="s">
        <v>68</v>
      </c>
      <c r="D396" s="259" t="s">
        <v>1680</v>
      </c>
      <c r="E396" s="528" t="s">
        <v>1507</v>
      </c>
      <c r="F396" s="528"/>
      <c r="G396" s="164" t="s">
        <v>25</v>
      </c>
      <c r="H396" s="165">
        <v>1</v>
      </c>
      <c r="I396" s="166">
        <v>9.4</v>
      </c>
      <c r="J396" s="278">
        <v>9.4</v>
      </c>
    </row>
    <row r="397" spans="1:10" ht="25.5" x14ac:dyDescent="0.2">
      <c r="A397" s="277" t="s">
        <v>1482</v>
      </c>
      <c r="B397" s="163" t="s">
        <v>1658</v>
      </c>
      <c r="C397" s="259" t="s">
        <v>68</v>
      </c>
      <c r="D397" s="259" t="s">
        <v>1659</v>
      </c>
      <c r="E397" s="528" t="s">
        <v>1488</v>
      </c>
      <c r="F397" s="528"/>
      <c r="G397" s="164" t="s">
        <v>1489</v>
      </c>
      <c r="H397" s="165">
        <v>1.52E-2</v>
      </c>
      <c r="I397" s="166">
        <v>22.94</v>
      </c>
      <c r="J397" s="278">
        <v>0.34</v>
      </c>
    </row>
    <row r="398" spans="1:10" ht="25.5" x14ac:dyDescent="0.2">
      <c r="A398" s="277" t="s">
        <v>1482</v>
      </c>
      <c r="B398" s="163" t="s">
        <v>1656</v>
      </c>
      <c r="C398" s="259" t="s">
        <v>68</v>
      </c>
      <c r="D398" s="259" t="s">
        <v>1657</v>
      </c>
      <c r="E398" s="528" t="s">
        <v>1488</v>
      </c>
      <c r="F398" s="528"/>
      <c r="G398" s="164" t="s">
        <v>1489</v>
      </c>
      <c r="H398" s="165">
        <v>2.5000000000000001E-3</v>
      </c>
      <c r="I398" s="166">
        <v>19.399999999999999</v>
      </c>
      <c r="J398" s="278">
        <v>0.04</v>
      </c>
    </row>
    <row r="399" spans="1:10" ht="25.5" x14ac:dyDescent="0.2">
      <c r="A399" s="279" t="s">
        <v>1492</v>
      </c>
      <c r="B399" s="167" t="s">
        <v>1664</v>
      </c>
      <c r="C399" s="260" t="s">
        <v>68</v>
      </c>
      <c r="D399" s="260" t="s">
        <v>1665</v>
      </c>
      <c r="E399" s="527" t="s">
        <v>1495</v>
      </c>
      <c r="F399" s="527"/>
      <c r="G399" s="168" t="s">
        <v>1</v>
      </c>
      <c r="H399" s="169">
        <v>0.113</v>
      </c>
      <c r="I399" s="170">
        <v>0.22</v>
      </c>
      <c r="J399" s="280">
        <v>0.02</v>
      </c>
    </row>
    <row r="400" spans="1:10" ht="25.5" x14ac:dyDescent="0.2">
      <c r="A400" s="279" t="s">
        <v>1492</v>
      </c>
      <c r="B400" s="167" t="s">
        <v>1662</v>
      </c>
      <c r="C400" s="260" t="s">
        <v>68</v>
      </c>
      <c r="D400" s="260" t="s">
        <v>1663</v>
      </c>
      <c r="E400" s="527" t="s">
        <v>1495</v>
      </c>
      <c r="F400" s="527"/>
      <c r="G400" s="168" t="s">
        <v>25</v>
      </c>
      <c r="H400" s="169">
        <v>2.5000000000000001E-2</v>
      </c>
      <c r="I400" s="170">
        <v>25</v>
      </c>
      <c r="J400" s="280">
        <v>0.62</v>
      </c>
    </row>
    <row r="401" spans="1:10" x14ac:dyDescent="0.2">
      <c r="A401" s="281"/>
      <c r="B401" s="282"/>
      <c r="C401" s="282"/>
      <c r="D401" s="282"/>
      <c r="E401" s="282"/>
      <c r="F401" s="283"/>
      <c r="G401" s="282"/>
      <c r="H401" s="283"/>
      <c r="I401" s="282"/>
      <c r="J401" s="284"/>
    </row>
    <row r="402" spans="1:10" ht="13.5" thickBot="1" x14ac:dyDescent="0.25">
      <c r="A402" s="281"/>
      <c r="B402" s="282"/>
      <c r="C402" s="282"/>
      <c r="D402" s="282"/>
      <c r="E402" s="282"/>
      <c r="F402" s="283"/>
      <c r="G402" s="282"/>
      <c r="H402" s="533"/>
      <c r="I402" s="533"/>
      <c r="J402" s="284"/>
    </row>
    <row r="403" spans="1:10" ht="13.5" thickTop="1" x14ac:dyDescent="0.2">
      <c r="A403" s="285"/>
      <c r="B403" s="171"/>
      <c r="C403" s="171"/>
      <c r="D403" s="171"/>
      <c r="E403" s="171"/>
      <c r="F403" s="171"/>
      <c r="G403" s="171"/>
      <c r="H403" s="171"/>
      <c r="I403" s="171"/>
      <c r="J403" s="286"/>
    </row>
    <row r="404" spans="1:10" ht="15" x14ac:dyDescent="0.2">
      <c r="A404" s="273"/>
      <c r="B404" s="157" t="s">
        <v>399</v>
      </c>
      <c r="C404" s="268" t="s">
        <v>1472</v>
      </c>
      <c r="D404" s="268" t="s">
        <v>1473</v>
      </c>
      <c r="E404" s="525" t="s">
        <v>1474</v>
      </c>
      <c r="F404" s="525"/>
      <c r="G404" s="158" t="s">
        <v>1475</v>
      </c>
      <c r="H404" s="157" t="s">
        <v>1476</v>
      </c>
      <c r="I404" s="157" t="s">
        <v>1477</v>
      </c>
      <c r="J404" s="274" t="s">
        <v>1478</v>
      </c>
    </row>
    <row r="405" spans="1:10" ht="38.25" x14ac:dyDescent="0.2">
      <c r="A405" s="275" t="s">
        <v>409</v>
      </c>
      <c r="B405" s="159" t="s">
        <v>1730</v>
      </c>
      <c r="C405" s="267" t="s">
        <v>68</v>
      </c>
      <c r="D405" s="267" t="s">
        <v>552</v>
      </c>
      <c r="E405" s="526" t="s">
        <v>1507</v>
      </c>
      <c r="F405" s="526"/>
      <c r="G405" s="160" t="s">
        <v>25</v>
      </c>
      <c r="H405" s="161">
        <v>1</v>
      </c>
      <c r="I405" s="162">
        <v>13.51</v>
      </c>
      <c r="J405" s="276">
        <v>13.51</v>
      </c>
    </row>
    <row r="406" spans="1:10" ht="25.5" x14ac:dyDescent="0.2">
      <c r="A406" s="277" t="s">
        <v>1482</v>
      </c>
      <c r="B406" s="163" t="s">
        <v>1682</v>
      </c>
      <c r="C406" s="259" t="s">
        <v>68</v>
      </c>
      <c r="D406" s="259" t="s">
        <v>1683</v>
      </c>
      <c r="E406" s="528" t="s">
        <v>1507</v>
      </c>
      <c r="F406" s="528"/>
      <c r="G406" s="164" t="s">
        <v>25</v>
      </c>
      <c r="H406" s="165">
        <v>1</v>
      </c>
      <c r="I406" s="166">
        <v>9.85</v>
      </c>
      <c r="J406" s="278">
        <v>9.85</v>
      </c>
    </row>
    <row r="407" spans="1:10" ht="25.5" x14ac:dyDescent="0.2">
      <c r="A407" s="277" t="s">
        <v>1482</v>
      </c>
      <c r="B407" s="163" t="s">
        <v>1658</v>
      </c>
      <c r="C407" s="259" t="s">
        <v>68</v>
      </c>
      <c r="D407" s="259" t="s">
        <v>1659</v>
      </c>
      <c r="E407" s="528" t="s">
        <v>1488</v>
      </c>
      <c r="F407" s="528"/>
      <c r="G407" s="164" t="s">
        <v>1489</v>
      </c>
      <c r="H407" s="165">
        <v>0.1069</v>
      </c>
      <c r="I407" s="166">
        <v>22.94</v>
      </c>
      <c r="J407" s="278">
        <v>2.4500000000000002</v>
      </c>
    </row>
    <row r="408" spans="1:10" ht="25.5" x14ac:dyDescent="0.2">
      <c r="A408" s="277" t="s">
        <v>1482</v>
      </c>
      <c r="B408" s="163" t="s">
        <v>1656</v>
      </c>
      <c r="C408" s="259" t="s">
        <v>68</v>
      </c>
      <c r="D408" s="259" t="s">
        <v>1657</v>
      </c>
      <c r="E408" s="528" t="s">
        <v>1488</v>
      </c>
      <c r="F408" s="528"/>
      <c r="G408" s="164" t="s">
        <v>1489</v>
      </c>
      <c r="H408" s="165">
        <v>1.7500000000000002E-2</v>
      </c>
      <c r="I408" s="166">
        <v>19.399999999999999</v>
      </c>
      <c r="J408" s="278">
        <v>0.33</v>
      </c>
    </row>
    <row r="409" spans="1:10" ht="25.5" x14ac:dyDescent="0.2">
      <c r="A409" s="279" t="s">
        <v>1492</v>
      </c>
      <c r="B409" s="167" t="s">
        <v>1662</v>
      </c>
      <c r="C409" s="260" t="s">
        <v>68</v>
      </c>
      <c r="D409" s="260" t="s">
        <v>1663</v>
      </c>
      <c r="E409" s="527" t="s">
        <v>1495</v>
      </c>
      <c r="F409" s="527"/>
      <c r="G409" s="168" t="s">
        <v>25</v>
      </c>
      <c r="H409" s="169">
        <v>2.5000000000000001E-2</v>
      </c>
      <c r="I409" s="170">
        <v>25</v>
      </c>
      <c r="J409" s="280">
        <v>0.62</v>
      </c>
    </row>
    <row r="410" spans="1:10" ht="25.5" x14ac:dyDescent="0.2">
      <c r="A410" s="279" t="s">
        <v>1492</v>
      </c>
      <c r="B410" s="167" t="s">
        <v>1664</v>
      </c>
      <c r="C410" s="260" t="s">
        <v>68</v>
      </c>
      <c r="D410" s="260" t="s">
        <v>1665</v>
      </c>
      <c r="E410" s="527" t="s">
        <v>1495</v>
      </c>
      <c r="F410" s="527"/>
      <c r="G410" s="168" t="s">
        <v>1</v>
      </c>
      <c r="H410" s="169">
        <v>1.19</v>
      </c>
      <c r="I410" s="170">
        <v>0.22</v>
      </c>
      <c r="J410" s="280">
        <v>0.26</v>
      </c>
    </row>
    <row r="411" spans="1:10" x14ac:dyDescent="0.2">
      <c r="A411" s="281"/>
      <c r="B411" s="282"/>
      <c r="C411" s="282"/>
      <c r="D411" s="282"/>
      <c r="E411" s="282"/>
      <c r="F411" s="283"/>
      <c r="G411" s="282"/>
      <c r="H411" s="283"/>
      <c r="I411" s="282"/>
      <c r="J411" s="284"/>
    </row>
    <row r="412" spans="1:10" ht="13.5" thickBot="1" x14ac:dyDescent="0.25">
      <c r="A412" s="281"/>
      <c r="B412" s="282"/>
      <c r="C412" s="282"/>
      <c r="D412" s="282"/>
      <c r="E412" s="282"/>
      <c r="F412" s="283"/>
      <c r="G412" s="282"/>
      <c r="H412" s="533"/>
      <c r="I412" s="533"/>
      <c r="J412" s="284"/>
    </row>
    <row r="413" spans="1:10" ht="13.5" thickTop="1" x14ac:dyDescent="0.2">
      <c r="A413" s="285"/>
      <c r="B413" s="171"/>
      <c r="C413" s="171"/>
      <c r="D413" s="171"/>
      <c r="E413" s="171"/>
      <c r="F413" s="171"/>
      <c r="G413" s="171"/>
      <c r="H413" s="171"/>
      <c r="I413" s="171"/>
      <c r="J413" s="286"/>
    </row>
    <row r="414" spans="1:10" ht="15" x14ac:dyDescent="0.2">
      <c r="A414" s="273"/>
      <c r="B414" s="157" t="s">
        <v>399</v>
      </c>
      <c r="C414" s="268" t="s">
        <v>1472</v>
      </c>
      <c r="D414" s="268" t="s">
        <v>1473</v>
      </c>
      <c r="E414" s="525" t="s">
        <v>1474</v>
      </c>
      <c r="F414" s="525"/>
      <c r="G414" s="158" t="s">
        <v>1475</v>
      </c>
      <c r="H414" s="157" t="s">
        <v>1476</v>
      </c>
      <c r="I414" s="157" t="s">
        <v>1477</v>
      </c>
      <c r="J414" s="274" t="s">
        <v>1478</v>
      </c>
    </row>
    <row r="415" spans="1:10" ht="38.25" x14ac:dyDescent="0.2">
      <c r="A415" s="275" t="s">
        <v>409</v>
      </c>
      <c r="B415" s="159" t="s">
        <v>1731</v>
      </c>
      <c r="C415" s="267" t="s">
        <v>68</v>
      </c>
      <c r="D415" s="267" t="s">
        <v>1732</v>
      </c>
      <c r="E415" s="526" t="s">
        <v>1507</v>
      </c>
      <c r="F415" s="526"/>
      <c r="G415" s="160" t="s">
        <v>1481</v>
      </c>
      <c r="H415" s="161">
        <v>1</v>
      </c>
      <c r="I415" s="162">
        <v>59.35</v>
      </c>
      <c r="J415" s="276">
        <v>59.35</v>
      </c>
    </row>
    <row r="416" spans="1:10" ht="25.5" x14ac:dyDescent="0.2">
      <c r="A416" s="277" t="s">
        <v>1482</v>
      </c>
      <c r="B416" s="163" t="s">
        <v>1509</v>
      </c>
      <c r="C416" s="259" t="s">
        <v>68</v>
      </c>
      <c r="D416" s="259" t="s">
        <v>1510</v>
      </c>
      <c r="E416" s="528" t="s">
        <v>1488</v>
      </c>
      <c r="F416" s="528"/>
      <c r="G416" s="164" t="s">
        <v>1489</v>
      </c>
      <c r="H416" s="165">
        <v>0.109</v>
      </c>
      <c r="I416" s="166">
        <v>19.22</v>
      </c>
      <c r="J416" s="278">
        <v>2.09</v>
      </c>
    </row>
    <row r="417" spans="1:10" ht="25.5" x14ac:dyDescent="0.2">
      <c r="A417" s="277" t="s">
        <v>1482</v>
      </c>
      <c r="B417" s="163" t="s">
        <v>1735</v>
      </c>
      <c r="C417" s="259" t="s">
        <v>68</v>
      </c>
      <c r="D417" s="259" t="s">
        <v>1736</v>
      </c>
      <c r="E417" s="528" t="s">
        <v>1507</v>
      </c>
      <c r="F417" s="528"/>
      <c r="G417" s="164" t="s">
        <v>1481</v>
      </c>
      <c r="H417" s="165">
        <v>0.105</v>
      </c>
      <c r="I417" s="166">
        <v>116.46</v>
      </c>
      <c r="J417" s="278">
        <v>12.22</v>
      </c>
    </row>
    <row r="418" spans="1:10" ht="25.5" x14ac:dyDescent="0.2">
      <c r="A418" s="277" t="s">
        <v>1482</v>
      </c>
      <c r="B418" s="163" t="s">
        <v>1490</v>
      </c>
      <c r="C418" s="259" t="s">
        <v>68</v>
      </c>
      <c r="D418" s="259" t="s">
        <v>1491</v>
      </c>
      <c r="E418" s="528" t="s">
        <v>1488</v>
      </c>
      <c r="F418" s="528"/>
      <c r="G418" s="164" t="s">
        <v>1489</v>
      </c>
      <c r="H418" s="165">
        <v>0.59599999999999997</v>
      </c>
      <c r="I418" s="166">
        <v>22.51</v>
      </c>
      <c r="J418" s="278">
        <v>13.41</v>
      </c>
    </row>
    <row r="419" spans="1:10" ht="25.5" x14ac:dyDescent="0.2">
      <c r="A419" s="277" t="s">
        <v>1482</v>
      </c>
      <c r="B419" s="163" t="s">
        <v>1733</v>
      </c>
      <c r="C419" s="259" t="s">
        <v>68</v>
      </c>
      <c r="D419" s="259" t="s">
        <v>1734</v>
      </c>
      <c r="E419" s="528" t="s">
        <v>1507</v>
      </c>
      <c r="F419" s="528"/>
      <c r="G419" s="164" t="s">
        <v>8</v>
      </c>
      <c r="H419" s="165">
        <v>0.65900000000000003</v>
      </c>
      <c r="I419" s="166">
        <v>37.72</v>
      </c>
      <c r="J419" s="278">
        <v>24.85</v>
      </c>
    </row>
    <row r="420" spans="1:10" ht="25.5" x14ac:dyDescent="0.2">
      <c r="A420" s="279" t="s">
        <v>1492</v>
      </c>
      <c r="B420" s="167" t="s">
        <v>1647</v>
      </c>
      <c r="C420" s="260" t="s">
        <v>68</v>
      </c>
      <c r="D420" s="260" t="s">
        <v>1648</v>
      </c>
      <c r="E420" s="527" t="s">
        <v>1495</v>
      </c>
      <c r="F420" s="527"/>
      <c r="G420" s="168" t="s">
        <v>1582</v>
      </c>
      <c r="H420" s="169">
        <v>4.0000000000000001E-3</v>
      </c>
      <c r="I420" s="170">
        <v>8.76</v>
      </c>
      <c r="J420" s="280">
        <v>0.03</v>
      </c>
    </row>
    <row r="421" spans="1:10" ht="38.25" x14ac:dyDescent="0.2">
      <c r="A421" s="279" t="s">
        <v>1492</v>
      </c>
      <c r="B421" s="167" t="s">
        <v>1710</v>
      </c>
      <c r="C421" s="260" t="s">
        <v>68</v>
      </c>
      <c r="D421" s="260" t="s">
        <v>1711</v>
      </c>
      <c r="E421" s="527" t="s">
        <v>1495</v>
      </c>
      <c r="F421" s="527"/>
      <c r="G421" s="168" t="s">
        <v>8</v>
      </c>
      <c r="H421" s="169">
        <v>0.32800000000000001</v>
      </c>
      <c r="I421" s="170">
        <v>16.84</v>
      </c>
      <c r="J421" s="280">
        <v>5.52</v>
      </c>
    </row>
    <row r="422" spans="1:10" x14ac:dyDescent="0.2">
      <c r="A422" s="279" t="s">
        <v>1492</v>
      </c>
      <c r="B422" s="167" t="s">
        <v>1653</v>
      </c>
      <c r="C422" s="260" t="s">
        <v>68</v>
      </c>
      <c r="D422" s="260" t="s">
        <v>1654</v>
      </c>
      <c r="E422" s="527" t="s">
        <v>1495</v>
      </c>
      <c r="F422" s="527"/>
      <c r="G422" s="168" t="s">
        <v>25</v>
      </c>
      <c r="H422" s="169">
        <v>4.9000000000000002E-2</v>
      </c>
      <c r="I422" s="170">
        <v>25.11</v>
      </c>
      <c r="J422" s="280">
        <v>1.23</v>
      </c>
    </row>
    <row r="423" spans="1:10" x14ac:dyDescent="0.2">
      <c r="A423" s="281"/>
      <c r="B423" s="282"/>
      <c r="C423" s="282"/>
      <c r="D423" s="282"/>
      <c r="E423" s="282"/>
      <c r="F423" s="283"/>
      <c r="G423" s="282"/>
      <c r="H423" s="283"/>
      <c r="I423" s="282"/>
      <c r="J423" s="284"/>
    </row>
    <row r="424" spans="1:10" ht="13.5" thickBot="1" x14ac:dyDescent="0.25">
      <c r="A424" s="281"/>
      <c r="B424" s="282"/>
      <c r="C424" s="282"/>
      <c r="D424" s="282"/>
      <c r="E424" s="282"/>
      <c r="F424" s="283"/>
      <c r="G424" s="282"/>
      <c r="H424" s="533"/>
      <c r="I424" s="533"/>
      <c r="J424" s="284"/>
    </row>
    <row r="425" spans="1:10" ht="13.5" thickTop="1" x14ac:dyDescent="0.2">
      <c r="A425" s="285"/>
      <c r="B425" s="171"/>
      <c r="C425" s="171"/>
      <c r="D425" s="171"/>
      <c r="E425" s="171"/>
      <c r="F425" s="171"/>
      <c r="G425" s="171"/>
      <c r="H425" s="171"/>
      <c r="I425" s="171"/>
      <c r="J425" s="286"/>
    </row>
    <row r="426" spans="1:10" ht="15" x14ac:dyDescent="0.2">
      <c r="A426" s="273"/>
      <c r="B426" s="157" t="s">
        <v>399</v>
      </c>
      <c r="C426" s="268" t="s">
        <v>1472</v>
      </c>
      <c r="D426" s="268" t="s">
        <v>1473</v>
      </c>
      <c r="E426" s="525" t="s">
        <v>1474</v>
      </c>
      <c r="F426" s="525"/>
      <c r="G426" s="158" t="s">
        <v>1475</v>
      </c>
      <c r="H426" s="157" t="s">
        <v>1476</v>
      </c>
      <c r="I426" s="157" t="s">
        <v>1477</v>
      </c>
      <c r="J426" s="274" t="s">
        <v>1478</v>
      </c>
    </row>
    <row r="427" spans="1:10" ht="38.25" x14ac:dyDescent="0.2">
      <c r="A427" s="275" t="s">
        <v>409</v>
      </c>
      <c r="B427" s="159" t="s">
        <v>1737</v>
      </c>
      <c r="C427" s="267" t="s">
        <v>68</v>
      </c>
      <c r="D427" s="267" t="s">
        <v>568</v>
      </c>
      <c r="E427" s="526" t="s">
        <v>1507</v>
      </c>
      <c r="F427" s="526"/>
      <c r="G427" s="160" t="s">
        <v>25</v>
      </c>
      <c r="H427" s="161">
        <v>1</v>
      </c>
      <c r="I427" s="162">
        <v>12.35</v>
      </c>
      <c r="J427" s="276">
        <v>12.35</v>
      </c>
    </row>
    <row r="428" spans="1:10" ht="25.5" x14ac:dyDescent="0.2">
      <c r="A428" s="277" t="s">
        <v>1482</v>
      </c>
      <c r="B428" s="163" t="s">
        <v>1667</v>
      </c>
      <c r="C428" s="259" t="s">
        <v>68</v>
      </c>
      <c r="D428" s="259" t="s">
        <v>1668</v>
      </c>
      <c r="E428" s="528" t="s">
        <v>1507</v>
      </c>
      <c r="F428" s="528"/>
      <c r="G428" s="164" t="s">
        <v>25</v>
      </c>
      <c r="H428" s="165">
        <v>1</v>
      </c>
      <c r="I428" s="166">
        <v>10.119999999999999</v>
      </c>
      <c r="J428" s="278">
        <v>10.119999999999999</v>
      </c>
    </row>
    <row r="429" spans="1:10" ht="25.5" x14ac:dyDescent="0.2">
      <c r="A429" s="277" t="s">
        <v>1482</v>
      </c>
      <c r="B429" s="163" t="s">
        <v>1656</v>
      </c>
      <c r="C429" s="259" t="s">
        <v>68</v>
      </c>
      <c r="D429" s="259" t="s">
        <v>1657</v>
      </c>
      <c r="E429" s="528" t="s">
        <v>1488</v>
      </c>
      <c r="F429" s="528"/>
      <c r="G429" s="164" t="s">
        <v>1489</v>
      </c>
      <c r="H429" s="165">
        <v>9.1999999999999998E-3</v>
      </c>
      <c r="I429" s="166">
        <v>19.399999999999999</v>
      </c>
      <c r="J429" s="278">
        <v>0.17</v>
      </c>
    </row>
    <row r="430" spans="1:10" ht="25.5" x14ac:dyDescent="0.2">
      <c r="A430" s="277" t="s">
        <v>1482</v>
      </c>
      <c r="B430" s="163" t="s">
        <v>1658</v>
      </c>
      <c r="C430" s="259" t="s">
        <v>68</v>
      </c>
      <c r="D430" s="259" t="s">
        <v>1659</v>
      </c>
      <c r="E430" s="528" t="s">
        <v>1488</v>
      </c>
      <c r="F430" s="528"/>
      <c r="G430" s="164" t="s">
        <v>1489</v>
      </c>
      <c r="H430" s="165">
        <v>5.6099999999999997E-2</v>
      </c>
      <c r="I430" s="166">
        <v>22.94</v>
      </c>
      <c r="J430" s="278">
        <v>1.28</v>
      </c>
    </row>
    <row r="431" spans="1:10" ht="25.5" x14ac:dyDescent="0.2">
      <c r="A431" s="279" t="s">
        <v>1492</v>
      </c>
      <c r="B431" s="167" t="s">
        <v>1664</v>
      </c>
      <c r="C431" s="260" t="s">
        <v>68</v>
      </c>
      <c r="D431" s="260" t="s">
        <v>1665</v>
      </c>
      <c r="E431" s="527" t="s">
        <v>1495</v>
      </c>
      <c r="F431" s="527"/>
      <c r="G431" s="168" t="s">
        <v>1</v>
      </c>
      <c r="H431" s="169">
        <v>0.74299999999999999</v>
      </c>
      <c r="I431" s="170">
        <v>0.22</v>
      </c>
      <c r="J431" s="280">
        <v>0.16</v>
      </c>
    </row>
    <row r="432" spans="1:10" ht="25.5" x14ac:dyDescent="0.2">
      <c r="A432" s="279" t="s">
        <v>1492</v>
      </c>
      <c r="B432" s="167" t="s">
        <v>1662</v>
      </c>
      <c r="C432" s="260" t="s">
        <v>68</v>
      </c>
      <c r="D432" s="260" t="s">
        <v>1663</v>
      </c>
      <c r="E432" s="527" t="s">
        <v>1495</v>
      </c>
      <c r="F432" s="527"/>
      <c r="G432" s="168" t="s">
        <v>25</v>
      </c>
      <c r="H432" s="169">
        <v>2.5000000000000001E-2</v>
      </c>
      <c r="I432" s="170">
        <v>25</v>
      </c>
      <c r="J432" s="280">
        <v>0.62</v>
      </c>
    </row>
    <row r="433" spans="1:10" x14ac:dyDescent="0.2">
      <c r="A433" s="281"/>
      <c r="B433" s="282"/>
      <c r="C433" s="282"/>
      <c r="D433" s="282"/>
      <c r="E433" s="282"/>
      <c r="F433" s="283"/>
      <c r="G433" s="282"/>
      <c r="H433" s="283"/>
      <c r="I433" s="282"/>
      <c r="J433" s="284"/>
    </row>
    <row r="434" spans="1:10" ht="13.5" thickBot="1" x14ac:dyDescent="0.25">
      <c r="A434" s="281"/>
      <c r="B434" s="282"/>
      <c r="C434" s="282"/>
      <c r="D434" s="282"/>
      <c r="E434" s="282"/>
      <c r="F434" s="283"/>
      <c r="G434" s="282"/>
      <c r="H434" s="533"/>
      <c r="I434" s="533"/>
      <c r="J434" s="284"/>
    </row>
    <row r="435" spans="1:10" ht="13.5" thickTop="1" x14ac:dyDescent="0.2">
      <c r="A435" s="285"/>
      <c r="B435" s="171"/>
      <c r="C435" s="171"/>
      <c r="D435" s="171"/>
      <c r="E435" s="171"/>
      <c r="F435" s="171"/>
      <c r="G435" s="171"/>
      <c r="H435" s="171"/>
      <c r="I435" s="171"/>
      <c r="J435" s="286"/>
    </row>
    <row r="436" spans="1:10" ht="15" x14ac:dyDescent="0.2">
      <c r="A436" s="273"/>
      <c r="B436" s="157" t="s">
        <v>399</v>
      </c>
      <c r="C436" s="268" t="s">
        <v>1472</v>
      </c>
      <c r="D436" s="268" t="s">
        <v>1473</v>
      </c>
      <c r="E436" s="525" t="s">
        <v>1474</v>
      </c>
      <c r="F436" s="525"/>
      <c r="G436" s="158" t="s">
        <v>1475</v>
      </c>
      <c r="H436" s="157" t="s">
        <v>1476</v>
      </c>
      <c r="I436" s="157" t="s">
        <v>1477</v>
      </c>
      <c r="J436" s="274" t="s">
        <v>1478</v>
      </c>
    </row>
    <row r="437" spans="1:10" ht="38.25" x14ac:dyDescent="0.2">
      <c r="A437" s="275" t="s">
        <v>409</v>
      </c>
      <c r="B437" s="159" t="s">
        <v>1738</v>
      </c>
      <c r="C437" s="267" t="s">
        <v>68</v>
      </c>
      <c r="D437" s="267" t="s">
        <v>574</v>
      </c>
      <c r="E437" s="526" t="s">
        <v>1507</v>
      </c>
      <c r="F437" s="526"/>
      <c r="G437" s="160" t="s">
        <v>25</v>
      </c>
      <c r="H437" s="161">
        <v>1</v>
      </c>
      <c r="I437" s="162">
        <v>10.33</v>
      </c>
      <c r="J437" s="276">
        <v>10.33</v>
      </c>
    </row>
    <row r="438" spans="1:10" ht="25.5" x14ac:dyDescent="0.2">
      <c r="A438" s="277" t="s">
        <v>1482</v>
      </c>
      <c r="B438" s="163" t="s">
        <v>1739</v>
      </c>
      <c r="C438" s="259" t="s">
        <v>68</v>
      </c>
      <c r="D438" s="259" t="s">
        <v>1740</v>
      </c>
      <c r="E438" s="528" t="s">
        <v>1507</v>
      </c>
      <c r="F438" s="528"/>
      <c r="G438" s="164" t="s">
        <v>25</v>
      </c>
      <c r="H438" s="165">
        <v>1</v>
      </c>
      <c r="I438" s="166">
        <v>9.4</v>
      </c>
      <c r="J438" s="278">
        <v>9.4</v>
      </c>
    </row>
    <row r="439" spans="1:10" ht="25.5" x14ac:dyDescent="0.2">
      <c r="A439" s="277" t="s">
        <v>1482</v>
      </c>
      <c r="B439" s="163" t="s">
        <v>1658</v>
      </c>
      <c r="C439" s="259" t="s">
        <v>68</v>
      </c>
      <c r="D439" s="259" t="s">
        <v>1659</v>
      </c>
      <c r="E439" s="528" t="s">
        <v>1488</v>
      </c>
      <c r="F439" s="528"/>
      <c r="G439" s="164" t="s">
        <v>1489</v>
      </c>
      <c r="H439" s="165">
        <v>1.2E-2</v>
      </c>
      <c r="I439" s="166">
        <v>22.94</v>
      </c>
      <c r="J439" s="278">
        <v>0.27</v>
      </c>
    </row>
    <row r="440" spans="1:10" ht="25.5" x14ac:dyDescent="0.2">
      <c r="A440" s="277" t="s">
        <v>1482</v>
      </c>
      <c r="B440" s="163" t="s">
        <v>1656</v>
      </c>
      <c r="C440" s="259" t="s">
        <v>68</v>
      </c>
      <c r="D440" s="259" t="s">
        <v>1657</v>
      </c>
      <c r="E440" s="528" t="s">
        <v>1488</v>
      </c>
      <c r="F440" s="528"/>
      <c r="G440" s="164" t="s">
        <v>1489</v>
      </c>
      <c r="H440" s="165">
        <v>2E-3</v>
      </c>
      <c r="I440" s="166">
        <v>19.399999999999999</v>
      </c>
      <c r="J440" s="278">
        <v>0.03</v>
      </c>
    </row>
    <row r="441" spans="1:10" ht="25.5" x14ac:dyDescent="0.2">
      <c r="A441" s="279" t="s">
        <v>1492</v>
      </c>
      <c r="B441" s="167" t="s">
        <v>1664</v>
      </c>
      <c r="C441" s="260" t="s">
        <v>68</v>
      </c>
      <c r="D441" s="260" t="s">
        <v>1665</v>
      </c>
      <c r="E441" s="527" t="s">
        <v>1495</v>
      </c>
      <c r="F441" s="527"/>
      <c r="G441" s="168" t="s">
        <v>1</v>
      </c>
      <c r="H441" s="169">
        <v>5.1999999999999998E-2</v>
      </c>
      <c r="I441" s="170">
        <v>0.22</v>
      </c>
      <c r="J441" s="280">
        <v>0.01</v>
      </c>
    </row>
    <row r="442" spans="1:10" ht="25.5" x14ac:dyDescent="0.2">
      <c r="A442" s="279" t="s">
        <v>1492</v>
      </c>
      <c r="B442" s="167" t="s">
        <v>1662</v>
      </c>
      <c r="C442" s="260" t="s">
        <v>68</v>
      </c>
      <c r="D442" s="260" t="s">
        <v>1663</v>
      </c>
      <c r="E442" s="527" t="s">
        <v>1495</v>
      </c>
      <c r="F442" s="527"/>
      <c r="G442" s="168" t="s">
        <v>25</v>
      </c>
      <c r="H442" s="169">
        <v>2.5000000000000001E-2</v>
      </c>
      <c r="I442" s="170">
        <v>25</v>
      </c>
      <c r="J442" s="280">
        <v>0.62</v>
      </c>
    </row>
    <row r="443" spans="1:10" x14ac:dyDescent="0.2">
      <c r="A443" s="281"/>
      <c r="B443" s="282"/>
      <c r="C443" s="282"/>
      <c r="D443" s="282"/>
      <c r="E443" s="282"/>
      <c r="F443" s="283"/>
      <c r="G443" s="282"/>
      <c r="H443" s="283"/>
      <c r="I443" s="282"/>
      <c r="J443" s="284"/>
    </row>
    <row r="444" spans="1:10" ht="13.5" thickBot="1" x14ac:dyDescent="0.25">
      <c r="A444" s="281"/>
      <c r="B444" s="282"/>
      <c r="C444" s="282"/>
      <c r="D444" s="282"/>
      <c r="E444" s="282"/>
      <c r="F444" s="283"/>
      <c r="G444" s="282"/>
      <c r="H444" s="533"/>
      <c r="I444" s="533"/>
      <c r="J444" s="284"/>
    </row>
    <row r="445" spans="1:10" ht="13.5" thickTop="1" x14ac:dyDescent="0.2">
      <c r="A445" s="285"/>
      <c r="B445" s="171"/>
      <c r="C445" s="171"/>
      <c r="D445" s="171"/>
      <c r="E445" s="171"/>
      <c r="F445" s="171"/>
      <c r="G445" s="171"/>
      <c r="H445" s="171"/>
      <c r="I445" s="171"/>
      <c r="J445" s="286"/>
    </row>
    <row r="446" spans="1:10" ht="15" x14ac:dyDescent="0.2">
      <c r="A446" s="273"/>
      <c r="B446" s="157" t="s">
        <v>399</v>
      </c>
      <c r="C446" s="268" t="s">
        <v>1472</v>
      </c>
      <c r="D446" s="268" t="s">
        <v>1473</v>
      </c>
      <c r="E446" s="525" t="s">
        <v>1474</v>
      </c>
      <c r="F446" s="525"/>
      <c r="G446" s="158" t="s">
        <v>1475</v>
      </c>
      <c r="H446" s="157" t="s">
        <v>1476</v>
      </c>
      <c r="I446" s="157" t="s">
        <v>1477</v>
      </c>
      <c r="J446" s="274" t="s">
        <v>1478</v>
      </c>
    </row>
    <row r="447" spans="1:10" ht="25.5" x14ac:dyDescent="0.2">
      <c r="A447" s="275" t="s">
        <v>409</v>
      </c>
      <c r="B447" s="159" t="s">
        <v>1741</v>
      </c>
      <c r="C447" s="267" t="s">
        <v>68</v>
      </c>
      <c r="D447" s="267" t="s">
        <v>586</v>
      </c>
      <c r="E447" s="526" t="s">
        <v>1507</v>
      </c>
      <c r="F447" s="526"/>
      <c r="G447" s="160" t="s">
        <v>8</v>
      </c>
      <c r="H447" s="161">
        <v>1</v>
      </c>
      <c r="I447" s="162">
        <v>26.49</v>
      </c>
      <c r="J447" s="276">
        <v>26.49</v>
      </c>
    </row>
    <row r="448" spans="1:10" ht="25.5" x14ac:dyDescent="0.2">
      <c r="A448" s="277" t="s">
        <v>1482</v>
      </c>
      <c r="B448" s="163" t="s">
        <v>1486</v>
      </c>
      <c r="C448" s="259" t="s">
        <v>68</v>
      </c>
      <c r="D448" s="259" t="s">
        <v>1487</v>
      </c>
      <c r="E448" s="528" t="s">
        <v>1488</v>
      </c>
      <c r="F448" s="528"/>
      <c r="G448" s="164" t="s">
        <v>1489</v>
      </c>
      <c r="H448" s="165">
        <v>8.8999999999999996E-2</v>
      </c>
      <c r="I448" s="166">
        <v>18.670000000000002</v>
      </c>
      <c r="J448" s="278">
        <v>1.66</v>
      </c>
    </row>
    <row r="449" spans="1:10" ht="25.5" x14ac:dyDescent="0.2">
      <c r="A449" s="277" t="s">
        <v>1482</v>
      </c>
      <c r="B449" s="163" t="s">
        <v>1744</v>
      </c>
      <c r="C449" s="259" t="s">
        <v>68</v>
      </c>
      <c r="D449" s="259" t="s">
        <v>1745</v>
      </c>
      <c r="E449" s="528" t="s">
        <v>1507</v>
      </c>
      <c r="F449" s="528"/>
      <c r="G449" s="164" t="s">
        <v>1481</v>
      </c>
      <c r="H449" s="165">
        <v>4.2000000000000003E-2</v>
      </c>
      <c r="I449" s="166">
        <v>155.91999999999999</v>
      </c>
      <c r="J449" s="278">
        <v>6.54</v>
      </c>
    </row>
    <row r="450" spans="1:10" ht="51" x14ac:dyDescent="0.2">
      <c r="A450" s="277" t="s">
        <v>1482</v>
      </c>
      <c r="B450" s="163" t="s">
        <v>1746</v>
      </c>
      <c r="C450" s="259" t="s">
        <v>68</v>
      </c>
      <c r="D450" s="259" t="s">
        <v>1747</v>
      </c>
      <c r="E450" s="528" t="s">
        <v>1488</v>
      </c>
      <c r="F450" s="528"/>
      <c r="G450" s="164" t="s">
        <v>1508</v>
      </c>
      <c r="H450" s="165">
        <v>1.9E-3</v>
      </c>
      <c r="I450" s="166">
        <v>538.11</v>
      </c>
      <c r="J450" s="278">
        <v>1.02</v>
      </c>
    </row>
    <row r="451" spans="1:10" ht="25.5" x14ac:dyDescent="0.2">
      <c r="A451" s="277" t="s">
        <v>1482</v>
      </c>
      <c r="B451" s="163" t="s">
        <v>1598</v>
      </c>
      <c r="C451" s="259" t="s">
        <v>68</v>
      </c>
      <c r="D451" s="259" t="s">
        <v>1599</v>
      </c>
      <c r="E451" s="528" t="s">
        <v>1488</v>
      </c>
      <c r="F451" s="528"/>
      <c r="G451" s="164" t="s">
        <v>1489</v>
      </c>
      <c r="H451" s="165">
        <v>5.6000000000000001E-2</v>
      </c>
      <c r="I451" s="166">
        <v>23.1</v>
      </c>
      <c r="J451" s="278">
        <v>1.29</v>
      </c>
    </row>
    <row r="452" spans="1:10" ht="38.25" x14ac:dyDescent="0.2">
      <c r="A452" s="277" t="s">
        <v>1482</v>
      </c>
      <c r="B452" s="163" t="s">
        <v>1742</v>
      </c>
      <c r="C452" s="259" t="s">
        <v>68</v>
      </c>
      <c r="D452" s="259" t="s">
        <v>1743</v>
      </c>
      <c r="E452" s="528" t="s">
        <v>1507</v>
      </c>
      <c r="F452" s="528"/>
      <c r="G452" s="164" t="s">
        <v>1508</v>
      </c>
      <c r="H452" s="165">
        <v>2.1000000000000001E-2</v>
      </c>
      <c r="I452" s="166">
        <v>460.85</v>
      </c>
      <c r="J452" s="278">
        <v>9.67</v>
      </c>
    </row>
    <row r="453" spans="1:10" ht="25.5" x14ac:dyDescent="0.2">
      <c r="A453" s="277" t="s">
        <v>1482</v>
      </c>
      <c r="B453" s="163" t="s">
        <v>1660</v>
      </c>
      <c r="C453" s="259" t="s">
        <v>68</v>
      </c>
      <c r="D453" s="259" t="s">
        <v>1661</v>
      </c>
      <c r="E453" s="528" t="s">
        <v>1507</v>
      </c>
      <c r="F453" s="528"/>
      <c r="G453" s="164" t="s">
        <v>25</v>
      </c>
      <c r="H453" s="165">
        <v>0.49</v>
      </c>
      <c r="I453" s="166">
        <v>10.09</v>
      </c>
      <c r="J453" s="278">
        <v>4.9400000000000004</v>
      </c>
    </row>
    <row r="454" spans="1:10" ht="25.5" x14ac:dyDescent="0.2">
      <c r="A454" s="279" t="s">
        <v>1492</v>
      </c>
      <c r="B454" s="167" t="s">
        <v>1664</v>
      </c>
      <c r="C454" s="260" t="s">
        <v>68</v>
      </c>
      <c r="D454" s="260" t="s">
        <v>1665</v>
      </c>
      <c r="E454" s="527" t="s">
        <v>1495</v>
      </c>
      <c r="F454" s="527"/>
      <c r="G454" s="168" t="s">
        <v>1</v>
      </c>
      <c r="H454" s="169">
        <v>6</v>
      </c>
      <c r="I454" s="170">
        <v>0.22</v>
      </c>
      <c r="J454" s="280">
        <v>1.32</v>
      </c>
    </row>
    <row r="455" spans="1:10" ht="25.5" x14ac:dyDescent="0.2">
      <c r="A455" s="279" t="s">
        <v>1492</v>
      </c>
      <c r="B455" s="167" t="s">
        <v>1647</v>
      </c>
      <c r="C455" s="260" t="s">
        <v>68</v>
      </c>
      <c r="D455" s="260" t="s">
        <v>1648</v>
      </c>
      <c r="E455" s="527" t="s">
        <v>1495</v>
      </c>
      <c r="F455" s="527"/>
      <c r="G455" s="168" t="s">
        <v>1582</v>
      </c>
      <c r="H455" s="169">
        <v>6.0000000000000001E-3</v>
      </c>
      <c r="I455" s="170">
        <v>8.76</v>
      </c>
      <c r="J455" s="280">
        <v>0.05</v>
      </c>
    </row>
    <row r="456" spans="1:10" x14ac:dyDescent="0.2">
      <c r="A456" s="281"/>
      <c r="B456" s="282"/>
      <c r="C456" s="282"/>
      <c r="D456" s="282"/>
      <c r="E456" s="282"/>
      <c r="F456" s="283"/>
      <c r="G456" s="282"/>
      <c r="H456" s="283"/>
      <c r="I456" s="282"/>
      <c r="J456" s="284"/>
    </row>
    <row r="457" spans="1:10" ht="13.5" thickBot="1" x14ac:dyDescent="0.25">
      <c r="A457" s="281"/>
      <c r="B457" s="282"/>
      <c r="C457" s="282"/>
      <c r="D457" s="282"/>
      <c r="E457" s="282"/>
      <c r="F457" s="283"/>
      <c r="G457" s="282"/>
      <c r="H457" s="533"/>
      <c r="I457" s="533"/>
      <c r="J457" s="284"/>
    </row>
    <row r="458" spans="1:10" ht="13.5" thickTop="1" x14ac:dyDescent="0.2">
      <c r="A458" s="285"/>
      <c r="B458" s="171"/>
      <c r="C458" s="171"/>
      <c r="D458" s="171"/>
      <c r="E458" s="171"/>
      <c r="F458" s="171"/>
      <c r="G458" s="171"/>
      <c r="H458" s="171"/>
      <c r="I458" s="171"/>
      <c r="J458" s="286"/>
    </row>
    <row r="459" spans="1:10" ht="15" x14ac:dyDescent="0.2">
      <c r="A459" s="273"/>
      <c r="B459" s="157" t="s">
        <v>399</v>
      </c>
      <c r="C459" s="268" t="s">
        <v>1472</v>
      </c>
      <c r="D459" s="268" t="s">
        <v>1473</v>
      </c>
      <c r="E459" s="525" t="s">
        <v>1474</v>
      </c>
      <c r="F459" s="525"/>
      <c r="G459" s="158" t="s">
        <v>1475</v>
      </c>
      <c r="H459" s="157" t="s">
        <v>1476</v>
      </c>
      <c r="I459" s="157" t="s">
        <v>1477</v>
      </c>
      <c r="J459" s="274" t="s">
        <v>1478</v>
      </c>
    </row>
    <row r="460" spans="1:10" ht="38.25" x14ac:dyDescent="0.2">
      <c r="A460" s="275" t="s">
        <v>409</v>
      </c>
      <c r="B460" s="159" t="s">
        <v>1748</v>
      </c>
      <c r="C460" s="267" t="s">
        <v>68</v>
      </c>
      <c r="D460" s="267" t="s">
        <v>588</v>
      </c>
      <c r="E460" s="526" t="s">
        <v>1507</v>
      </c>
      <c r="F460" s="526"/>
      <c r="G460" s="160" t="s">
        <v>1481</v>
      </c>
      <c r="H460" s="161">
        <v>1</v>
      </c>
      <c r="I460" s="162">
        <v>31.38</v>
      </c>
      <c r="J460" s="276">
        <v>31.38</v>
      </c>
    </row>
    <row r="461" spans="1:10" ht="25.5" x14ac:dyDescent="0.2">
      <c r="A461" s="277" t="s">
        <v>1482</v>
      </c>
      <c r="B461" s="163" t="s">
        <v>1749</v>
      </c>
      <c r="C461" s="259" t="s">
        <v>68</v>
      </c>
      <c r="D461" s="259" t="s">
        <v>1750</v>
      </c>
      <c r="E461" s="528" t="s">
        <v>1507</v>
      </c>
      <c r="F461" s="528"/>
      <c r="G461" s="164" t="s">
        <v>1481</v>
      </c>
      <c r="H461" s="165">
        <v>0.13600000000000001</v>
      </c>
      <c r="I461" s="166">
        <v>49.75</v>
      </c>
      <c r="J461" s="278">
        <v>6.76</v>
      </c>
    </row>
    <row r="462" spans="1:10" ht="25.5" x14ac:dyDescent="0.2">
      <c r="A462" s="277" t="s">
        <v>1482</v>
      </c>
      <c r="B462" s="163" t="s">
        <v>1509</v>
      </c>
      <c r="C462" s="259" t="s">
        <v>68</v>
      </c>
      <c r="D462" s="259" t="s">
        <v>1510</v>
      </c>
      <c r="E462" s="528" t="s">
        <v>1488</v>
      </c>
      <c r="F462" s="528"/>
      <c r="G462" s="164" t="s">
        <v>1489</v>
      </c>
      <c r="H462" s="165">
        <v>9.1999999999999998E-2</v>
      </c>
      <c r="I462" s="166">
        <v>19.22</v>
      </c>
      <c r="J462" s="278">
        <v>1.76</v>
      </c>
    </row>
    <row r="463" spans="1:10" ht="25.5" x14ac:dyDescent="0.2">
      <c r="A463" s="277" t="s">
        <v>1482</v>
      </c>
      <c r="B463" s="163" t="s">
        <v>1490</v>
      </c>
      <c r="C463" s="259" t="s">
        <v>68</v>
      </c>
      <c r="D463" s="259" t="s">
        <v>1491</v>
      </c>
      <c r="E463" s="528" t="s">
        <v>1488</v>
      </c>
      <c r="F463" s="528"/>
      <c r="G463" s="164" t="s">
        <v>1489</v>
      </c>
      <c r="H463" s="165">
        <v>0.502</v>
      </c>
      <c r="I463" s="166">
        <v>22.51</v>
      </c>
      <c r="J463" s="278">
        <v>11.3</v>
      </c>
    </row>
    <row r="464" spans="1:10" ht="38.25" x14ac:dyDescent="0.2">
      <c r="A464" s="279" t="s">
        <v>1492</v>
      </c>
      <c r="B464" s="167" t="s">
        <v>1751</v>
      </c>
      <c r="C464" s="260" t="s">
        <v>68</v>
      </c>
      <c r="D464" s="260" t="s">
        <v>1752</v>
      </c>
      <c r="E464" s="527" t="s">
        <v>1719</v>
      </c>
      <c r="F464" s="527"/>
      <c r="G464" s="168" t="s">
        <v>1753</v>
      </c>
      <c r="H464" s="169">
        <v>0.39700000000000002</v>
      </c>
      <c r="I464" s="170">
        <v>17.66</v>
      </c>
      <c r="J464" s="280">
        <v>7.01</v>
      </c>
    </row>
    <row r="465" spans="1:10" ht="25.5" x14ac:dyDescent="0.2">
      <c r="A465" s="279" t="s">
        <v>1492</v>
      </c>
      <c r="B465" s="167" t="s">
        <v>1754</v>
      </c>
      <c r="C465" s="260" t="s">
        <v>68</v>
      </c>
      <c r="D465" s="260" t="s">
        <v>1755</v>
      </c>
      <c r="E465" s="527" t="s">
        <v>1495</v>
      </c>
      <c r="F465" s="527"/>
      <c r="G465" s="168" t="s">
        <v>8</v>
      </c>
      <c r="H465" s="169">
        <v>3.7999999999999999E-2</v>
      </c>
      <c r="I465" s="170">
        <v>119.03</v>
      </c>
      <c r="J465" s="280">
        <v>4.5199999999999996</v>
      </c>
    </row>
    <row r="466" spans="1:10" ht="25.5" x14ac:dyDescent="0.2">
      <c r="A466" s="279" t="s">
        <v>1492</v>
      </c>
      <c r="B466" s="167" t="s">
        <v>1647</v>
      </c>
      <c r="C466" s="260" t="s">
        <v>68</v>
      </c>
      <c r="D466" s="260" t="s">
        <v>1648</v>
      </c>
      <c r="E466" s="527" t="s">
        <v>1495</v>
      </c>
      <c r="F466" s="527"/>
      <c r="G466" s="168" t="s">
        <v>1582</v>
      </c>
      <c r="H466" s="169">
        <v>4.0000000000000001E-3</v>
      </c>
      <c r="I466" s="170">
        <v>8.76</v>
      </c>
      <c r="J466" s="280">
        <v>0.03</v>
      </c>
    </row>
    <row r="467" spans="1:10" x14ac:dyDescent="0.2">
      <c r="A467" s="281"/>
      <c r="B467" s="282"/>
      <c r="C467" s="282"/>
      <c r="D467" s="282"/>
      <c r="E467" s="282"/>
      <c r="F467" s="283"/>
      <c r="G467" s="282"/>
      <c r="H467" s="283"/>
      <c r="I467" s="282"/>
      <c r="J467" s="284"/>
    </row>
    <row r="468" spans="1:10" ht="13.5" thickBot="1" x14ac:dyDescent="0.25">
      <c r="A468" s="281"/>
      <c r="B468" s="282"/>
      <c r="C468" s="282"/>
      <c r="D468" s="282"/>
      <c r="E468" s="282"/>
      <c r="F468" s="283"/>
      <c r="G468" s="282"/>
      <c r="H468" s="533"/>
      <c r="I468" s="533"/>
      <c r="J468" s="284"/>
    </row>
    <row r="469" spans="1:10" ht="13.5" thickTop="1" x14ac:dyDescent="0.2">
      <c r="A469" s="285"/>
      <c r="B469" s="171"/>
      <c r="C469" s="171"/>
      <c r="D469" s="171"/>
      <c r="E469" s="171"/>
      <c r="F469" s="171"/>
      <c r="G469" s="171"/>
      <c r="H469" s="171"/>
      <c r="I469" s="171"/>
      <c r="J469" s="286"/>
    </row>
    <row r="470" spans="1:10" ht="15" x14ac:dyDescent="0.2">
      <c r="A470" s="273"/>
      <c r="B470" s="157" t="s">
        <v>399</v>
      </c>
      <c r="C470" s="268" t="s">
        <v>1472</v>
      </c>
      <c r="D470" s="268" t="s">
        <v>1473</v>
      </c>
      <c r="E470" s="525" t="s">
        <v>1474</v>
      </c>
      <c r="F470" s="525"/>
      <c r="G470" s="158" t="s">
        <v>1475</v>
      </c>
      <c r="H470" s="157" t="s">
        <v>1476</v>
      </c>
      <c r="I470" s="157" t="s">
        <v>1477</v>
      </c>
      <c r="J470" s="274" t="s">
        <v>1478</v>
      </c>
    </row>
    <row r="471" spans="1:10" ht="25.5" x14ac:dyDescent="0.2">
      <c r="A471" s="275" t="s">
        <v>409</v>
      </c>
      <c r="B471" s="159" t="s">
        <v>1756</v>
      </c>
      <c r="C471" s="267" t="s">
        <v>68</v>
      </c>
      <c r="D471" s="267" t="s">
        <v>590</v>
      </c>
      <c r="E471" s="526" t="s">
        <v>1480</v>
      </c>
      <c r="F471" s="526"/>
      <c r="G471" s="160" t="s">
        <v>1481</v>
      </c>
      <c r="H471" s="161">
        <v>1</v>
      </c>
      <c r="I471" s="162">
        <v>3.32</v>
      </c>
      <c r="J471" s="276">
        <v>3.32</v>
      </c>
    </row>
    <row r="472" spans="1:10" ht="25.5" x14ac:dyDescent="0.2">
      <c r="A472" s="277" t="s">
        <v>1482</v>
      </c>
      <c r="B472" s="163" t="s">
        <v>1598</v>
      </c>
      <c r="C472" s="259" t="s">
        <v>68</v>
      </c>
      <c r="D472" s="259" t="s">
        <v>1599</v>
      </c>
      <c r="E472" s="528" t="s">
        <v>1488</v>
      </c>
      <c r="F472" s="528"/>
      <c r="G472" s="164" t="s">
        <v>1489</v>
      </c>
      <c r="H472" s="165">
        <v>4.9100000000000003E-3</v>
      </c>
      <c r="I472" s="166">
        <v>23.1</v>
      </c>
      <c r="J472" s="278">
        <v>0.11</v>
      </c>
    </row>
    <row r="473" spans="1:10" ht="25.5" x14ac:dyDescent="0.2">
      <c r="A473" s="277" t="s">
        <v>1482</v>
      </c>
      <c r="B473" s="163" t="s">
        <v>1486</v>
      </c>
      <c r="C473" s="259" t="s">
        <v>68</v>
      </c>
      <c r="D473" s="259" t="s">
        <v>1487</v>
      </c>
      <c r="E473" s="528" t="s">
        <v>1488</v>
      </c>
      <c r="F473" s="528"/>
      <c r="G473" s="164" t="s">
        <v>1489</v>
      </c>
      <c r="H473" s="165">
        <v>5.8900000000000003E-3</v>
      </c>
      <c r="I473" s="166">
        <v>18.670000000000002</v>
      </c>
      <c r="J473" s="278">
        <v>0.1</v>
      </c>
    </row>
    <row r="474" spans="1:10" x14ac:dyDescent="0.2">
      <c r="A474" s="279" t="s">
        <v>1492</v>
      </c>
      <c r="B474" s="167" t="s">
        <v>1757</v>
      </c>
      <c r="C474" s="260" t="s">
        <v>68</v>
      </c>
      <c r="D474" s="260" t="s">
        <v>1758</v>
      </c>
      <c r="E474" s="527" t="s">
        <v>1495</v>
      </c>
      <c r="F474" s="527"/>
      <c r="G474" s="168" t="s">
        <v>1481</v>
      </c>
      <c r="H474" s="169">
        <v>1.1279999999999999</v>
      </c>
      <c r="I474" s="170">
        <v>2.76</v>
      </c>
      <c r="J474" s="280">
        <v>3.11</v>
      </c>
    </row>
    <row r="475" spans="1:10" x14ac:dyDescent="0.2">
      <c r="A475" s="281"/>
      <c r="B475" s="282"/>
      <c r="C475" s="282"/>
      <c r="D475" s="282"/>
      <c r="E475" s="282"/>
      <c r="F475" s="283"/>
      <c r="G475" s="282"/>
      <c r="H475" s="283"/>
      <c r="I475" s="282"/>
      <c r="J475" s="284"/>
    </row>
    <row r="476" spans="1:10" ht="13.5" thickBot="1" x14ac:dyDescent="0.25">
      <c r="A476" s="281"/>
      <c r="B476" s="282"/>
      <c r="C476" s="282"/>
      <c r="D476" s="282"/>
      <c r="E476" s="282"/>
      <c r="F476" s="283"/>
      <c r="G476" s="282"/>
      <c r="H476" s="533"/>
      <c r="I476" s="533"/>
      <c r="J476" s="284"/>
    </row>
    <row r="477" spans="1:10" ht="13.5" thickTop="1" x14ac:dyDescent="0.2">
      <c r="A477" s="285"/>
      <c r="B477" s="171"/>
      <c r="C477" s="171"/>
      <c r="D477" s="171"/>
      <c r="E477" s="171"/>
      <c r="F477" s="171"/>
      <c r="G477" s="171"/>
      <c r="H477" s="171"/>
      <c r="I477" s="171"/>
      <c r="J477" s="286"/>
    </row>
    <row r="478" spans="1:10" ht="15" x14ac:dyDescent="0.2">
      <c r="A478" s="273"/>
      <c r="B478" s="157" t="s">
        <v>399</v>
      </c>
      <c r="C478" s="268" t="s">
        <v>1472</v>
      </c>
      <c r="D478" s="268" t="s">
        <v>1473</v>
      </c>
      <c r="E478" s="525" t="s">
        <v>1474</v>
      </c>
      <c r="F478" s="525"/>
      <c r="G478" s="158" t="s">
        <v>1475</v>
      </c>
      <c r="H478" s="157" t="s">
        <v>1476</v>
      </c>
      <c r="I478" s="157" t="s">
        <v>1477</v>
      </c>
      <c r="J478" s="274" t="s">
        <v>1478</v>
      </c>
    </row>
    <row r="479" spans="1:10" ht="25.5" x14ac:dyDescent="0.2">
      <c r="A479" s="275" t="s">
        <v>409</v>
      </c>
      <c r="B479" s="159" t="s">
        <v>1759</v>
      </c>
      <c r="C479" s="267" t="s">
        <v>68</v>
      </c>
      <c r="D479" s="267" t="s">
        <v>1760</v>
      </c>
      <c r="E479" s="526" t="s">
        <v>1507</v>
      </c>
      <c r="F479" s="526"/>
      <c r="G479" s="160" t="s">
        <v>25</v>
      </c>
      <c r="H479" s="161">
        <v>1</v>
      </c>
      <c r="I479" s="162">
        <v>15.73</v>
      </c>
      <c r="J479" s="276">
        <v>15.73</v>
      </c>
    </row>
    <row r="480" spans="1:10" ht="25.5" x14ac:dyDescent="0.2">
      <c r="A480" s="277" t="s">
        <v>1482</v>
      </c>
      <c r="B480" s="163" t="s">
        <v>1656</v>
      </c>
      <c r="C480" s="259" t="s">
        <v>68</v>
      </c>
      <c r="D480" s="259" t="s">
        <v>1657</v>
      </c>
      <c r="E480" s="528" t="s">
        <v>1488</v>
      </c>
      <c r="F480" s="528"/>
      <c r="G480" s="164" t="s">
        <v>1489</v>
      </c>
      <c r="H480" s="165">
        <v>1.4999999999999999E-2</v>
      </c>
      <c r="I480" s="166">
        <v>19.399999999999999</v>
      </c>
      <c r="J480" s="278">
        <v>0.28999999999999998</v>
      </c>
    </row>
    <row r="481" spans="1:10" ht="25.5" x14ac:dyDescent="0.2">
      <c r="A481" s="277" t="s">
        <v>1482</v>
      </c>
      <c r="B481" s="163" t="s">
        <v>1658</v>
      </c>
      <c r="C481" s="259" t="s">
        <v>68</v>
      </c>
      <c r="D481" s="259" t="s">
        <v>1659</v>
      </c>
      <c r="E481" s="528" t="s">
        <v>1488</v>
      </c>
      <c r="F481" s="528"/>
      <c r="G481" s="164" t="s">
        <v>1489</v>
      </c>
      <c r="H481" s="165">
        <v>4.2000000000000003E-2</v>
      </c>
      <c r="I481" s="166">
        <v>22.94</v>
      </c>
      <c r="J481" s="278">
        <v>0.96</v>
      </c>
    </row>
    <row r="482" spans="1:10" ht="38.25" x14ac:dyDescent="0.2">
      <c r="A482" s="279" t="s">
        <v>1492</v>
      </c>
      <c r="B482" s="167" t="s">
        <v>1763</v>
      </c>
      <c r="C482" s="260" t="s">
        <v>68</v>
      </c>
      <c r="D482" s="260" t="s">
        <v>1764</v>
      </c>
      <c r="E482" s="527" t="s">
        <v>1495</v>
      </c>
      <c r="F482" s="527"/>
      <c r="G482" s="168" t="s">
        <v>8</v>
      </c>
      <c r="H482" s="169">
        <v>0.67600000000000005</v>
      </c>
      <c r="I482" s="170">
        <v>6.01</v>
      </c>
      <c r="J482" s="280">
        <v>4.0599999999999996</v>
      </c>
    </row>
    <row r="483" spans="1:10" ht="25.5" x14ac:dyDescent="0.2">
      <c r="A483" s="279" t="s">
        <v>1492</v>
      </c>
      <c r="B483" s="167" t="s">
        <v>1662</v>
      </c>
      <c r="C483" s="260" t="s">
        <v>68</v>
      </c>
      <c r="D483" s="260" t="s">
        <v>1663</v>
      </c>
      <c r="E483" s="527" t="s">
        <v>1495</v>
      </c>
      <c r="F483" s="527"/>
      <c r="G483" s="168" t="s">
        <v>25</v>
      </c>
      <c r="H483" s="169">
        <v>1.0999999999999999E-2</v>
      </c>
      <c r="I483" s="170">
        <v>25</v>
      </c>
      <c r="J483" s="280">
        <v>0.27</v>
      </c>
    </row>
    <row r="484" spans="1:10" ht="38.25" x14ac:dyDescent="0.2">
      <c r="A484" s="279" t="s">
        <v>1492</v>
      </c>
      <c r="B484" s="167" t="s">
        <v>1761</v>
      </c>
      <c r="C484" s="260" t="s">
        <v>68</v>
      </c>
      <c r="D484" s="260" t="s">
        <v>1762</v>
      </c>
      <c r="E484" s="527" t="s">
        <v>1495</v>
      </c>
      <c r="F484" s="527"/>
      <c r="G484" s="168" t="s">
        <v>1498</v>
      </c>
      <c r="H484" s="169">
        <v>0.82399999999999995</v>
      </c>
      <c r="I484" s="170">
        <v>12.32</v>
      </c>
      <c r="J484" s="280">
        <v>10.15</v>
      </c>
    </row>
    <row r="485" spans="1:10" x14ac:dyDescent="0.2">
      <c r="A485" s="281"/>
      <c r="B485" s="282"/>
      <c r="C485" s="282"/>
      <c r="D485" s="282"/>
      <c r="E485" s="282"/>
      <c r="F485" s="283"/>
      <c r="G485" s="282"/>
      <c r="H485" s="283"/>
      <c r="I485" s="282"/>
      <c r="J485" s="284"/>
    </row>
    <row r="486" spans="1:10" ht="13.5" thickBot="1" x14ac:dyDescent="0.25">
      <c r="A486" s="281"/>
      <c r="B486" s="282"/>
      <c r="C486" s="282"/>
      <c r="D486" s="282"/>
      <c r="E486" s="282"/>
      <c r="F486" s="283"/>
      <c r="G486" s="282"/>
      <c r="H486" s="533"/>
      <c r="I486" s="533"/>
      <c r="J486" s="284"/>
    </row>
    <row r="487" spans="1:10" ht="13.5" thickTop="1" x14ac:dyDescent="0.2">
      <c r="A487" s="285"/>
      <c r="B487" s="171"/>
      <c r="C487" s="171"/>
      <c r="D487" s="171"/>
      <c r="E487" s="171"/>
      <c r="F487" s="171"/>
      <c r="G487" s="171"/>
      <c r="H487" s="171"/>
      <c r="I487" s="171"/>
      <c r="J487" s="286"/>
    </row>
    <row r="488" spans="1:10" ht="15" x14ac:dyDescent="0.2">
      <c r="A488" s="273"/>
      <c r="B488" s="157" t="s">
        <v>399</v>
      </c>
      <c r="C488" s="268" t="s">
        <v>1472</v>
      </c>
      <c r="D488" s="268" t="s">
        <v>1473</v>
      </c>
      <c r="E488" s="525" t="s">
        <v>1474</v>
      </c>
      <c r="F488" s="525"/>
      <c r="G488" s="158" t="s">
        <v>1475</v>
      </c>
      <c r="H488" s="157" t="s">
        <v>1476</v>
      </c>
      <c r="I488" s="157" t="s">
        <v>1477</v>
      </c>
      <c r="J488" s="274" t="s">
        <v>1478</v>
      </c>
    </row>
    <row r="489" spans="1:10" ht="25.5" x14ac:dyDescent="0.2">
      <c r="A489" s="275" t="s">
        <v>409</v>
      </c>
      <c r="B489" s="159" t="s">
        <v>1765</v>
      </c>
      <c r="C489" s="267" t="s">
        <v>68</v>
      </c>
      <c r="D489" s="267" t="s">
        <v>593</v>
      </c>
      <c r="E489" s="526" t="s">
        <v>1766</v>
      </c>
      <c r="F489" s="526"/>
      <c r="G489" s="160" t="s">
        <v>1481</v>
      </c>
      <c r="H489" s="161">
        <v>1</v>
      </c>
      <c r="I489" s="162">
        <v>90.52</v>
      </c>
      <c r="J489" s="276">
        <v>90.52</v>
      </c>
    </row>
    <row r="490" spans="1:10" ht="25.5" x14ac:dyDescent="0.2">
      <c r="A490" s="277" t="s">
        <v>1482</v>
      </c>
      <c r="B490" s="163" t="s">
        <v>1767</v>
      </c>
      <c r="C490" s="259" t="s">
        <v>68</v>
      </c>
      <c r="D490" s="259" t="s">
        <v>1768</v>
      </c>
      <c r="E490" s="528" t="s">
        <v>1513</v>
      </c>
      <c r="F490" s="528"/>
      <c r="G490" s="164" t="s">
        <v>1517</v>
      </c>
      <c r="H490" s="165">
        <v>7.0000000000000001E-3</v>
      </c>
      <c r="I490" s="166">
        <v>10.08</v>
      </c>
      <c r="J490" s="278">
        <v>7.0000000000000007E-2</v>
      </c>
    </row>
    <row r="491" spans="1:10" ht="25.5" x14ac:dyDescent="0.2">
      <c r="A491" s="277" t="s">
        <v>1482</v>
      </c>
      <c r="B491" s="163" t="s">
        <v>1598</v>
      </c>
      <c r="C491" s="259" t="s">
        <v>68</v>
      </c>
      <c r="D491" s="259" t="s">
        <v>1599</v>
      </c>
      <c r="E491" s="528" t="s">
        <v>1488</v>
      </c>
      <c r="F491" s="528"/>
      <c r="G491" s="164" t="s">
        <v>1489</v>
      </c>
      <c r="H491" s="165">
        <v>0.1119</v>
      </c>
      <c r="I491" s="166">
        <v>23.1</v>
      </c>
      <c r="J491" s="278">
        <v>2.58</v>
      </c>
    </row>
    <row r="492" spans="1:10" ht="25.5" x14ac:dyDescent="0.2">
      <c r="A492" s="277" t="s">
        <v>1482</v>
      </c>
      <c r="B492" s="163" t="s">
        <v>1486</v>
      </c>
      <c r="C492" s="259" t="s">
        <v>68</v>
      </c>
      <c r="D492" s="259" t="s">
        <v>1487</v>
      </c>
      <c r="E492" s="528" t="s">
        <v>1488</v>
      </c>
      <c r="F492" s="528"/>
      <c r="G492" s="164" t="s">
        <v>1489</v>
      </c>
      <c r="H492" s="165">
        <v>4.6600000000000003E-2</v>
      </c>
      <c r="I492" s="166">
        <v>18.670000000000002</v>
      </c>
      <c r="J492" s="278">
        <v>0.87</v>
      </c>
    </row>
    <row r="493" spans="1:10" ht="38.25" x14ac:dyDescent="0.2">
      <c r="A493" s="279" t="s">
        <v>1492</v>
      </c>
      <c r="B493" s="167" t="s">
        <v>1769</v>
      </c>
      <c r="C493" s="260" t="s">
        <v>68</v>
      </c>
      <c r="D493" s="260" t="s">
        <v>1770</v>
      </c>
      <c r="E493" s="527" t="s">
        <v>1495</v>
      </c>
      <c r="F493" s="527"/>
      <c r="G493" s="168" t="s">
        <v>1612</v>
      </c>
      <c r="H493" s="169">
        <v>8.14E-2</v>
      </c>
      <c r="I493" s="170">
        <v>517.5</v>
      </c>
      <c r="J493" s="280">
        <v>42.12</v>
      </c>
    </row>
    <row r="494" spans="1:10" ht="25.5" x14ac:dyDescent="0.2">
      <c r="A494" s="279" t="s">
        <v>1492</v>
      </c>
      <c r="B494" s="167" t="s">
        <v>1771</v>
      </c>
      <c r="C494" s="260" t="s">
        <v>68</v>
      </c>
      <c r="D494" s="260" t="s">
        <v>1772</v>
      </c>
      <c r="E494" s="527" t="s">
        <v>1495</v>
      </c>
      <c r="F494" s="527"/>
      <c r="G494" s="168" t="s">
        <v>25</v>
      </c>
      <c r="H494" s="169">
        <v>4</v>
      </c>
      <c r="I494" s="170">
        <v>11.22</v>
      </c>
      <c r="J494" s="280">
        <v>44.88</v>
      </c>
    </row>
    <row r="495" spans="1:10" x14ac:dyDescent="0.2">
      <c r="A495" s="281"/>
      <c r="B495" s="282"/>
      <c r="C495" s="282"/>
      <c r="D495" s="282"/>
      <c r="E495" s="282"/>
      <c r="F495" s="283"/>
      <c r="G495" s="282"/>
      <c r="H495" s="283"/>
      <c r="I495" s="282"/>
      <c r="J495" s="284"/>
    </row>
    <row r="496" spans="1:10" ht="13.5" thickBot="1" x14ac:dyDescent="0.25">
      <c r="A496" s="281"/>
      <c r="B496" s="282"/>
      <c r="C496" s="282"/>
      <c r="D496" s="282"/>
      <c r="E496" s="282"/>
      <c r="F496" s="283"/>
      <c r="G496" s="282"/>
      <c r="H496" s="533"/>
      <c r="I496" s="533"/>
      <c r="J496" s="284"/>
    </row>
    <row r="497" spans="1:10" ht="13.5" thickTop="1" x14ac:dyDescent="0.2">
      <c r="A497" s="285"/>
      <c r="B497" s="171"/>
      <c r="C497" s="171"/>
      <c r="D497" s="171"/>
      <c r="E497" s="171"/>
      <c r="F497" s="171"/>
      <c r="G497" s="171"/>
      <c r="H497" s="171"/>
      <c r="I497" s="171"/>
      <c r="J497" s="286"/>
    </row>
    <row r="498" spans="1:10" ht="15" x14ac:dyDescent="0.2">
      <c r="A498" s="273"/>
      <c r="B498" s="157" t="s">
        <v>399</v>
      </c>
      <c r="C498" s="268" t="s">
        <v>1472</v>
      </c>
      <c r="D498" s="268" t="s">
        <v>1473</v>
      </c>
      <c r="E498" s="525" t="s">
        <v>1474</v>
      </c>
      <c r="F498" s="525"/>
      <c r="G498" s="158" t="s">
        <v>1475</v>
      </c>
      <c r="H498" s="157" t="s">
        <v>1476</v>
      </c>
      <c r="I498" s="157" t="s">
        <v>1477</v>
      </c>
      <c r="J498" s="274" t="s">
        <v>1478</v>
      </c>
    </row>
    <row r="499" spans="1:10" ht="38.25" x14ac:dyDescent="0.2">
      <c r="A499" s="275" t="s">
        <v>409</v>
      </c>
      <c r="B499" s="159" t="s">
        <v>1773</v>
      </c>
      <c r="C499" s="267" t="s">
        <v>68</v>
      </c>
      <c r="D499" s="267" t="s">
        <v>594</v>
      </c>
      <c r="E499" s="526" t="s">
        <v>1507</v>
      </c>
      <c r="F499" s="526"/>
      <c r="G499" s="160" t="s">
        <v>1508</v>
      </c>
      <c r="H499" s="161">
        <v>1</v>
      </c>
      <c r="I499" s="162">
        <v>161.38</v>
      </c>
      <c r="J499" s="276">
        <v>161.38</v>
      </c>
    </row>
    <row r="500" spans="1:10" ht="38.25" x14ac:dyDescent="0.2">
      <c r="A500" s="277" t="s">
        <v>1482</v>
      </c>
      <c r="B500" s="163" t="s">
        <v>1774</v>
      </c>
      <c r="C500" s="259" t="s">
        <v>68</v>
      </c>
      <c r="D500" s="259" t="s">
        <v>1775</v>
      </c>
      <c r="E500" s="528" t="s">
        <v>1513</v>
      </c>
      <c r="F500" s="528"/>
      <c r="G500" s="164" t="s">
        <v>1514</v>
      </c>
      <c r="H500" s="165">
        <v>0.03</v>
      </c>
      <c r="I500" s="166">
        <v>0.72</v>
      </c>
      <c r="J500" s="278">
        <v>0.02</v>
      </c>
    </row>
    <row r="501" spans="1:10" ht="25.5" x14ac:dyDescent="0.2">
      <c r="A501" s="277" t="s">
        <v>1482</v>
      </c>
      <c r="B501" s="163" t="s">
        <v>1486</v>
      </c>
      <c r="C501" s="259" t="s">
        <v>68</v>
      </c>
      <c r="D501" s="259" t="s">
        <v>1487</v>
      </c>
      <c r="E501" s="528" t="s">
        <v>1488</v>
      </c>
      <c r="F501" s="528"/>
      <c r="G501" s="164" t="s">
        <v>1489</v>
      </c>
      <c r="H501" s="165">
        <v>0.63400000000000001</v>
      </c>
      <c r="I501" s="166">
        <v>18.670000000000002</v>
      </c>
      <c r="J501" s="278">
        <v>11.83</v>
      </c>
    </row>
    <row r="502" spans="1:10" ht="38.25" x14ac:dyDescent="0.2">
      <c r="A502" s="277" t="s">
        <v>1482</v>
      </c>
      <c r="B502" s="163" t="s">
        <v>1776</v>
      </c>
      <c r="C502" s="259" t="s">
        <v>68</v>
      </c>
      <c r="D502" s="259" t="s">
        <v>1777</v>
      </c>
      <c r="E502" s="528" t="s">
        <v>1513</v>
      </c>
      <c r="F502" s="528"/>
      <c r="G502" s="164" t="s">
        <v>1517</v>
      </c>
      <c r="H502" s="165">
        <v>3.2000000000000001E-2</v>
      </c>
      <c r="I502" s="166">
        <v>10.210000000000001</v>
      </c>
      <c r="J502" s="278">
        <v>0.32</v>
      </c>
    </row>
    <row r="503" spans="1:10" ht="25.5" x14ac:dyDescent="0.2">
      <c r="A503" s="277" t="s">
        <v>1482</v>
      </c>
      <c r="B503" s="163" t="s">
        <v>1598</v>
      </c>
      <c r="C503" s="259" t="s">
        <v>68</v>
      </c>
      <c r="D503" s="259" t="s">
        <v>1599</v>
      </c>
      <c r="E503" s="528" t="s">
        <v>1488</v>
      </c>
      <c r="F503" s="528"/>
      <c r="G503" s="164" t="s">
        <v>1489</v>
      </c>
      <c r="H503" s="165">
        <v>1.579</v>
      </c>
      <c r="I503" s="166">
        <v>23.1</v>
      </c>
      <c r="J503" s="278">
        <v>36.47</v>
      </c>
    </row>
    <row r="504" spans="1:10" ht="25.5" x14ac:dyDescent="0.2">
      <c r="A504" s="279" t="s">
        <v>1492</v>
      </c>
      <c r="B504" s="167" t="s">
        <v>1701</v>
      </c>
      <c r="C504" s="260" t="s">
        <v>68</v>
      </c>
      <c r="D504" s="260" t="s">
        <v>1702</v>
      </c>
      <c r="E504" s="527" t="s">
        <v>1495</v>
      </c>
      <c r="F504" s="527"/>
      <c r="G504" s="168" t="s">
        <v>1612</v>
      </c>
      <c r="H504" s="169">
        <v>0.59499999999999997</v>
      </c>
      <c r="I504" s="170">
        <v>94.5</v>
      </c>
      <c r="J504" s="280">
        <v>56.22</v>
      </c>
    </row>
    <row r="505" spans="1:10" ht="25.5" x14ac:dyDescent="0.2">
      <c r="A505" s="279" t="s">
        <v>1492</v>
      </c>
      <c r="B505" s="167" t="s">
        <v>1778</v>
      </c>
      <c r="C505" s="260" t="s">
        <v>68</v>
      </c>
      <c r="D505" s="260" t="s">
        <v>1779</v>
      </c>
      <c r="E505" s="527" t="s">
        <v>1495</v>
      </c>
      <c r="F505" s="527"/>
      <c r="G505" s="168" t="s">
        <v>1612</v>
      </c>
      <c r="H505" s="169">
        <v>0.59499999999999997</v>
      </c>
      <c r="I505" s="170">
        <v>95</v>
      </c>
      <c r="J505" s="280">
        <v>56.52</v>
      </c>
    </row>
    <row r="506" spans="1:10" x14ac:dyDescent="0.2">
      <c r="A506" s="281"/>
      <c r="B506" s="282"/>
      <c r="C506" s="282"/>
      <c r="D506" s="282"/>
      <c r="E506" s="282"/>
      <c r="F506" s="283"/>
      <c r="G506" s="282"/>
      <c r="H506" s="283"/>
      <c r="I506" s="282"/>
      <c r="J506" s="284"/>
    </row>
    <row r="507" spans="1:10" ht="13.5" thickBot="1" x14ac:dyDescent="0.25">
      <c r="A507" s="281"/>
      <c r="B507" s="282"/>
      <c r="C507" s="282"/>
      <c r="D507" s="282"/>
      <c r="E507" s="282"/>
      <c r="F507" s="283"/>
      <c r="G507" s="282"/>
      <c r="H507" s="533"/>
      <c r="I507" s="533"/>
      <c r="J507" s="284"/>
    </row>
    <row r="508" spans="1:10" ht="13.5" thickTop="1" x14ac:dyDescent="0.2">
      <c r="A508" s="285"/>
      <c r="B508" s="171"/>
      <c r="C508" s="171"/>
      <c r="D508" s="171"/>
      <c r="E508" s="171"/>
      <c r="F508" s="171"/>
      <c r="G508" s="171"/>
      <c r="H508" s="171"/>
      <c r="I508" s="171"/>
      <c r="J508" s="286"/>
    </row>
    <row r="509" spans="1:10" ht="15" x14ac:dyDescent="0.2">
      <c r="A509" s="273"/>
      <c r="B509" s="157" t="s">
        <v>399</v>
      </c>
      <c r="C509" s="268" t="s">
        <v>1472</v>
      </c>
      <c r="D509" s="268" t="s">
        <v>1473</v>
      </c>
      <c r="E509" s="525" t="s">
        <v>1474</v>
      </c>
      <c r="F509" s="525"/>
      <c r="G509" s="158" t="s">
        <v>1475</v>
      </c>
      <c r="H509" s="157" t="s">
        <v>1476</v>
      </c>
      <c r="I509" s="157" t="s">
        <v>1477</v>
      </c>
      <c r="J509" s="274" t="s">
        <v>1478</v>
      </c>
    </row>
    <row r="510" spans="1:10" ht="38.25" x14ac:dyDescent="0.2">
      <c r="A510" s="275" t="s">
        <v>409</v>
      </c>
      <c r="B510" s="159" t="s">
        <v>1780</v>
      </c>
      <c r="C510" s="267" t="s">
        <v>68</v>
      </c>
      <c r="D510" s="267" t="s">
        <v>596</v>
      </c>
      <c r="E510" s="526" t="s">
        <v>1507</v>
      </c>
      <c r="F510" s="526"/>
      <c r="G510" s="160" t="s">
        <v>1481</v>
      </c>
      <c r="H510" s="161">
        <v>1</v>
      </c>
      <c r="I510" s="162">
        <v>38.24</v>
      </c>
      <c r="J510" s="276">
        <v>38.24</v>
      </c>
    </row>
    <row r="511" spans="1:10" ht="25.5" x14ac:dyDescent="0.2">
      <c r="A511" s="277" t="s">
        <v>1482</v>
      </c>
      <c r="B511" s="163" t="s">
        <v>1509</v>
      </c>
      <c r="C511" s="259" t="s">
        <v>68</v>
      </c>
      <c r="D511" s="259" t="s">
        <v>1510</v>
      </c>
      <c r="E511" s="528" t="s">
        <v>1488</v>
      </c>
      <c r="F511" s="528"/>
      <c r="G511" s="164" t="s">
        <v>1489</v>
      </c>
      <c r="H511" s="165">
        <v>0.11600000000000001</v>
      </c>
      <c r="I511" s="166">
        <v>19.22</v>
      </c>
      <c r="J511" s="278">
        <v>2.2200000000000002</v>
      </c>
    </row>
    <row r="512" spans="1:10" ht="25.5" x14ac:dyDescent="0.2">
      <c r="A512" s="277" t="s">
        <v>1482</v>
      </c>
      <c r="B512" s="163" t="s">
        <v>1490</v>
      </c>
      <c r="C512" s="259" t="s">
        <v>68</v>
      </c>
      <c r="D512" s="259" t="s">
        <v>1491</v>
      </c>
      <c r="E512" s="528" t="s">
        <v>1488</v>
      </c>
      <c r="F512" s="528"/>
      <c r="G512" s="164" t="s">
        <v>1489</v>
      </c>
      <c r="H512" s="165">
        <v>0.63500000000000001</v>
      </c>
      <c r="I512" s="166">
        <v>22.51</v>
      </c>
      <c r="J512" s="278">
        <v>14.29</v>
      </c>
    </row>
    <row r="513" spans="1:10" ht="25.5" x14ac:dyDescent="0.2">
      <c r="A513" s="277" t="s">
        <v>1482</v>
      </c>
      <c r="B513" s="163" t="s">
        <v>1781</v>
      </c>
      <c r="C513" s="259" t="s">
        <v>68</v>
      </c>
      <c r="D513" s="259" t="s">
        <v>1782</v>
      </c>
      <c r="E513" s="528" t="s">
        <v>1507</v>
      </c>
      <c r="F513" s="528"/>
      <c r="G513" s="164" t="s">
        <v>1481</v>
      </c>
      <c r="H513" s="165">
        <v>0.34100000000000003</v>
      </c>
      <c r="I513" s="166">
        <v>29.69</v>
      </c>
      <c r="J513" s="278">
        <v>10.119999999999999</v>
      </c>
    </row>
    <row r="514" spans="1:10" ht="38.25" x14ac:dyDescent="0.2">
      <c r="A514" s="279" t="s">
        <v>1492</v>
      </c>
      <c r="B514" s="167" t="s">
        <v>1751</v>
      </c>
      <c r="C514" s="260" t="s">
        <v>68</v>
      </c>
      <c r="D514" s="260" t="s">
        <v>1752</v>
      </c>
      <c r="E514" s="527" t="s">
        <v>1719</v>
      </c>
      <c r="F514" s="527"/>
      <c r="G514" s="168" t="s">
        <v>1753</v>
      </c>
      <c r="H514" s="169">
        <v>0.39700000000000002</v>
      </c>
      <c r="I514" s="170">
        <v>17.66</v>
      </c>
      <c r="J514" s="280">
        <v>7.01</v>
      </c>
    </row>
    <row r="515" spans="1:10" ht="25.5" x14ac:dyDescent="0.2">
      <c r="A515" s="279" t="s">
        <v>1492</v>
      </c>
      <c r="B515" s="167" t="s">
        <v>1647</v>
      </c>
      <c r="C515" s="260" t="s">
        <v>68</v>
      </c>
      <c r="D515" s="260" t="s">
        <v>1648</v>
      </c>
      <c r="E515" s="527" t="s">
        <v>1495</v>
      </c>
      <c r="F515" s="527"/>
      <c r="G515" s="168" t="s">
        <v>1582</v>
      </c>
      <c r="H515" s="169">
        <v>0.01</v>
      </c>
      <c r="I515" s="170">
        <v>8.76</v>
      </c>
      <c r="J515" s="280">
        <v>0.08</v>
      </c>
    </row>
    <row r="516" spans="1:10" ht="25.5" x14ac:dyDescent="0.2">
      <c r="A516" s="279" t="s">
        <v>1492</v>
      </c>
      <c r="B516" s="167" t="s">
        <v>1754</v>
      </c>
      <c r="C516" s="260" t="s">
        <v>68</v>
      </c>
      <c r="D516" s="260" t="s">
        <v>1755</v>
      </c>
      <c r="E516" s="527" t="s">
        <v>1495</v>
      </c>
      <c r="F516" s="527"/>
      <c r="G516" s="168" t="s">
        <v>8</v>
      </c>
      <c r="H516" s="169">
        <v>3.7999999999999999E-2</v>
      </c>
      <c r="I516" s="170">
        <v>119.03</v>
      </c>
      <c r="J516" s="280">
        <v>4.5199999999999996</v>
      </c>
    </row>
    <row r="517" spans="1:10" x14ac:dyDescent="0.2">
      <c r="A517" s="281"/>
      <c r="B517" s="282"/>
      <c r="C517" s="282"/>
      <c r="D517" s="282"/>
      <c r="E517" s="282"/>
      <c r="F517" s="283"/>
      <c r="G517" s="282"/>
      <c r="H517" s="283"/>
      <c r="I517" s="282"/>
      <c r="J517" s="284"/>
    </row>
    <row r="518" spans="1:10" ht="13.5" thickBot="1" x14ac:dyDescent="0.25">
      <c r="A518" s="281"/>
      <c r="B518" s="282"/>
      <c r="C518" s="282"/>
      <c r="D518" s="282"/>
      <c r="E518" s="282"/>
      <c r="F518" s="283"/>
      <c r="G518" s="282"/>
      <c r="H518" s="533"/>
      <c r="I518" s="533"/>
      <c r="J518" s="284"/>
    </row>
    <row r="519" spans="1:10" ht="13.5" thickTop="1" x14ac:dyDescent="0.2">
      <c r="A519" s="285"/>
      <c r="B519" s="171"/>
      <c r="C519" s="171"/>
      <c r="D519" s="171"/>
      <c r="E519" s="171"/>
      <c r="F519" s="171"/>
      <c r="G519" s="171"/>
      <c r="H519" s="171"/>
      <c r="I519" s="171"/>
      <c r="J519" s="286"/>
    </row>
    <row r="520" spans="1:10" ht="15" x14ac:dyDescent="0.2">
      <c r="A520" s="273"/>
      <c r="B520" s="157" t="s">
        <v>399</v>
      </c>
      <c r="C520" s="268" t="s">
        <v>1472</v>
      </c>
      <c r="D520" s="268" t="s">
        <v>1473</v>
      </c>
      <c r="E520" s="525" t="s">
        <v>1474</v>
      </c>
      <c r="F520" s="525"/>
      <c r="G520" s="158" t="s">
        <v>1475</v>
      </c>
      <c r="H520" s="157" t="s">
        <v>1476</v>
      </c>
      <c r="I520" s="157" t="s">
        <v>1477</v>
      </c>
      <c r="J520" s="274" t="s">
        <v>1478</v>
      </c>
    </row>
    <row r="521" spans="1:10" ht="25.5" x14ac:dyDescent="0.2">
      <c r="A521" s="275" t="s">
        <v>409</v>
      </c>
      <c r="B521" s="159" t="s">
        <v>1783</v>
      </c>
      <c r="C521" s="267" t="s">
        <v>68</v>
      </c>
      <c r="D521" s="267" t="s">
        <v>598</v>
      </c>
      <c r="E521" s="526" t="s">
        <v>1507</v>
      </c>
      <c r="F521" s="526"/>
      <c r="G521" s="160" t="s">
        <v>25</v>
      </c>
      <c r="H521" s="161">
        <v>1</v>
      </c>
      <c r="I521" s="162">
        <v>12.55</v>
      </c>
      <c r="J521" s="276">
        <v>12.55</v>
      </c>
    </row>
    <row r="522" spans="1:10" ht="25.5" x14ac:dyDescent="0.2">
      <c r="A522" s="277" t="s">
        <v>1482</v>
      </c>
      <c r="B522" s="163" t="s">
        <v>1660</v>
      </c>
      <c r="C522" s="259" t="s">
        <v>68</v>
      </c>
      <c r="D522" s="259" t="s">
        <v>1661</v>
      </c>
      <c r="E522" s="528" t="s">
        <v>1507</v>
      </c>
      <c r="F522" s="528"/>
      <c r="G522" s="164" t="s">
        <v>25</v>
      </c>
      <c r="H522" s="165">
        <v>1</v>
      </c>
      <c r="I522" s="166">
        <v>10.09</v>
      </c>
      <c r="J522" s="278">
        <v>10.09</v>
      </c>
    </row>
    <row r="523" spans="1:10" ht="25.5" x14ac:dyDescent="0.2">
      <c r="A523" s="277" t="s">
        <v>1482</v>
      </c>
      <c r="B523" s="163" t="s">
        <v>1658</v>
      </c>
      <c r="C523" s="259" t="s">
        <v>68</v>
      </c>
      <c r="D523" s="259" t="s">
        <v>1659</v>
      </c>
      <c r="E523" s="528" t="s">
        <v>1488</v>
      </c>
      <c r="F523" s="528"/>
      <c r="G523" s="164" t="s">
        <v>1489</v>
      </c>
      <c r="H523" s="165">
        <v>5.9700000000000003E-2</v>
      </c>
      <c r="I523" s="166">
        <v>22.94</v>
      </c>
      <c r="J523" s="278">
        <v>1.36</v>
      </c>
    </row>
    <row r="524" spans="1:10" ht="25.5" x14ac:dyDescent="0.2">
      <c r="A524" s="277" t="s">
        <v>1482</v>
      </c>
      <c r="B524" s="163" t="s">
        <v>1656</v>
      </c>
      <c r="C524" s="259" t="s">
        <v>68</v>
      </c>
      <c r="D524" s="259" t="s">
        <v>1657</v>
      </c>
      <c r="E524" s="528" t="s">
        <v>1488</v>
      </c>
      <c r="F524" s="528"/>
      <c r="G524" s="164" t="s">
        <v>1489</v>
      </c>
      <c r="H524" s="165">
        <v>9.7999999999999997E-3</v>
      </c>
      <c r="I524" s="166">
        <v>19.399999999999999</v>
      </c>
      <c r="J524" s="278">
        <v>0.19</v>
      </c>
    </row>
    <row r="525" spans="1:10" ht="25.5" x14ac:dyDescent="0.2">
      <c r="A525" s="279" t="s">
        <v>1492</v>
      </c>
      <c r="B525" s="167" t="s">
        <v>1662</v>
      </c>
      <c r="C525" s="260" t="s">
        <v>68</v>
      </c>
      <c r="D525" s="260" t="s">
        <v>1663</v>
      </c>
      <c r="E525" s="527" t="s">
        <v>1495</v>
      </c>
      <c r="F525" s="527"/>
      <c r="G525" s="168" t="s">
        <v>25</v>
      </c>
      <c r="H525" s="169">
        <v>2.5000000000000001E-2</v>
      </c>
      <c r="I525" s="170">
        <v>25</v>
      </c>
      <c r="J525" s="280">
        <v>0.62</v>
      </c>
    </row>
    <row r="526" spans="1:10" ht="25.5" x14ac:dyDescent="0.2">
      <c r="A526" s="279" t="s">
        <v>1492</v>
      </c>
      <c r="B526" s="167" t="s">
        <v>1664</v>
      </c>
      <c r="C526" s="260" t="s">
        <v>68</v>
      </c>
      <c r="D526" s="260" t="s">
        <v>1665</v>
      </c>
      <c r="E526" s="527" t="s">
        <v>1495</v>
      </c>
      <c r="F526" s="527"/>
      <c r="G526" s="168" t="s">
        <v>1</v>
      </c>
      <c r="H526" s="169">
        <v>1.333</v>
      </c>
      <c r="I526" s="170">
        <v>0.22</v>
      </c>
      <c r="J526" s="280">
        <v>0.28999999999999998</v>
      </c>
    </row>
    <row r="527" spans="1:10" x14ac:dyDescent="0.2">
      <c r="A527" s="281"/>
      <c r="B527" s="282"/>
      <c r="C527" s="282"/>
      <c r="D527" s="282"/>
      <c r="E527" s="282"/>
      <c r="F527" s="283"/>
      <c r="G527" s="282"/>
      <c r="H527" s="283"/>
      <c r="I527" s="282"/>
      <c r="J527" s="284"/>
    </row>
    <row r="528" spans="1:10" ht="13.5" thickBot="1" x14ac:dyDescent="0.25">
      <c r="A528" s="281"/>
      <c r="B528" s="282"/>
      <c r="C528" s="282"/>
      <c r="D528" s="282"/>
      <c r="E528" s="282"/>
      <c r="F528" s="283"/>
      <c r="G528" s="282"/>
      <c r="H528" s="533"/>
      <c r="I528" s="533"/>
      <c r="J528" s="284"/>
    </row>
    <row r="529" spans="1:10" ht="13.5" thickTop="1" x14ac:dyDescent="0.2">
      <c r="A529" s="285"/>
      <c r="B529" s="171"/>
      <c r="C529" s="171"/>
      <c r="D529" s="171"/>
      <c r="E529" s="171"/>
      <c r="F529" s="171"/>
      <c r="G529" s="171"/>
      <c r="H529" s="171"/>
      <c r="I529" s="171"/>
      <c r="J529" s="286"/>
    </row>
    <row r="530" spans="1:10" ht="15" x14ac:dyDescent="0.2">
      <c r="A530" s="273"/>
      <c r="B530" s="157" t="s">
        <v>399</v>
      </c>
      <c r="C530" s="268" t="s">
        <v>1472</v>
      </c>
      <c r="D530" s="268" t="s">
        <v>1473</v>
      </c>
      <c r="E530" s="525" t="s">
        <v>1474</v>
      </c>
      <c r="F530" s="525"/>
      <c r="G530" s="158" t="s">
        <v>1475</v>
      </c>
      <c r="H530" s="157" t="s">
        <v>1476</v>
      </c>
      <c r="I530" s="157" t="s">
        <v>1477</v>
      </c>
      <c r="J530" s="274" t="s">
        <v>1478</v>
      </c>
    </row>
    <row r="531" spans="1:10" ht="25.5" x14ac:dyDescent="0.2">
      <c r="A531" s="275" t="s">
        <v>409</v>
      </c>
      <c r="B531" s="159" t="s">
        <v>1784</v>
      </c>
      <c r="C531" s="267" t="s">
        <v>68</v>
      </c>
      <c r="D531" s="267" t="s">
        <v>600</v>
      </c>
      <c r="E531" s="526" t="s">
        <v>1507</v>
      </c>
      <c r="F531" s="526"/>
      <c r="G531" s="160" t="s">
        <v>25</v>
      </c>
      <c r="H531" s="161">
        <v>1</v>
      </c>
      <c r="I531" s="162">
        <v>13.1</v>
      </c>
      <c r="J531" s="276">
        <v>13.1</v>
      </c>
    </row>
    <row r="532" spans="1:10" ht="25.5" x14ac:dyDescent="0.2">
      <c r="A532" s="277" t="s">
        <v>1482</v>
      </c>
      <c r="B532" s="163" t="s">
        <v>1682</v>
      </c>
      <c r="C532" s="259" t="s">
        <v>68</v>
      </c>
      <c r="D532" s="259" t="s">
        <v>1683</v>
      </c>
      <c r="E532" s="528" t="s">
        <v>1507</v>
      </c>
      <c r="F532" s="528"/>
      <c r="G532" s="164" t="s">
        <v>25</v>
      </c>
      <c r="H532" s="165">
        <v>1</v>
      </c>
      <c r="I532" s="166">
        <v>9.85</v>
      </c>
      <c r="J532" s="278">
        <v>9.85</v>
      </c>
    </row>
    <row r="533" spans="1:10" ht="25.5" x14ac:dyDescent="0.2">
      <c r="A533" s="277" t="s">
        <v>1482</v>
      </c>
      <c r="B533" s="163" t="s">
        <v>1658</v>
      </c>
      <c r="C533" s="259" t="s">
        <v>68</v>
      </c>
      <c r="D533" s="259" t="s">
        <v>1659</v>
      </c>
      <c r="E533" s="528" t="s">
        <v>1488</v>
      </c>
      <c r="F533" s="528"/>
      <c r="G533" s="164" t="s">
        <v>1489</v>
      </c>
      <c r="H533" s="165">
        <v>8.3599999999999994E-2</v>
      </c>
      <c r="I533" s="166">
        <v>22.94</v>
      </c>
      <c r="J533" s="278">
        <v>1.91</v>
      </c>
    </row>
    <row r="534" spans="1:10" ht="25.5" x14ac:dyDescent="0.2">
      <c r="A534" s="277" t="s">
        <v>1482</v>
      </c>
      <c r="B534" s="163" t="s">
        <v>1656</v>
      </c>
      <c r="C534" s="259" t="s">
        <v>68</v>
      </c>
      <c r="D534" s="259" t="s">
        <v>1657</v>
      </c>
      <c r="E534" s="528" t="s">
        <v>1488</v>
      </c>
      <c r="F534" s="528"/>
      <c r="G534" s="164" t="s">
        <v>1489</v>
      </c>
      <c r="H534" s="165">
        <v>1.3599999999999999E-2</v>
      </c>
      <c r="I534" s="166">
        <v>19.399999999999999</v>
      </c>
      <c r="J534" s="278">
        <v>0.26</v>
      </c>
    </row>
    <row r="535" spans="1:10" ht="25.5" x14ac:dyDescent="0.2">
      <c r="A535" s="279" t="s">
        <v>1492</v>
      </c>
      <c r="B535" s="167" t="s">
        <v>1662</v>
      </c>
      <c r="C535" s="260" t="s">
        <v>68</v>
      </c>
      <c r="D535" s="260" t="s">
        <v>1663</v>
      </c>
      <c r="E535" s="527" t="s">
        <v>1495</v>
      </c>
      <c r="F535" s="527"/>
      <c r="G535" s="168" t="s">
        <v>25</v>
      </c>
      <c r="H535" s="169">
        <v>2.5000000000000001E-2</v>
      </c>
      <c r="I535" s="170">
        <v>25</v>
      </c>
      <c r="J535" s="280">
        <v>0.62</v>
      </c>
    </row>
    <row r="536" spans="1:10" ht="25.5" x14ac:dyDescent="0.2">
      <c r="A536" s="279" t="s">
        <v>1492</v>
      </c>
      <c r="B536" s="167" t="s">
        <v>1664</v>
      </c>
      <c r="C536" s="260" t="s">
        <v>68</v>
      </c>
      <c r="D536" s="260" t="s">
        <v>1665</v>
      </c>
      <c r="E536" s="527" t="s">
        <v>1495</v>
      </c>
      <c r="F536" s="527"/>
      <c r="G536" s="168" t="s">
        <v>1</v>
      </c>
      <c r="H536" s="169">
        <v>2.1179999999999999</v>
      </c>
      <c r="I536" s="170">
        <v>0.22</v>
      </c>
      <c r="J536" s="280">
        <v>0.46</v>
      </c>
    </row>
    <row r="537" spans="1:10" x14ac:dyDescent="0.2">
      <c r="A537" s="281"/>
      <c r="B537" s="282"/>
      <c r="C537" s="282"/>
      <c r="D537" s="282"/>
      <c r="E537" s="282"/>
      <c r="F537" s="283"/>
      <c r="G537" s="282"/>
      <c r="H537" s="283"/>
      <c r="I537" s="282"/>
      <c r="J537" s="284"/>
    </row>
    <row r="538" spans="1:10" ht="13.5" thickBot="1" x14ac:dyDescent="0.25">
      <c r="A538" s="281"/>
      <c r="B538" s="282"/>
      <c r="C538" s="282"/>
      <c r="D538" s="282"/>
      <c r="E538" s="282"/>
      <c r="F538" s="283"/>
      <c r="G538" s="282"/>
      <c r="H538" s="533"/>
      <c r="I538" s="533"/>
      <c r="J538" s="284"/>
    </row>
    <row r="539" spans="1:10" ht="13.5" thickTop="1" x14ac:dyDescent="0.2">
      <c r="A539" s="285"/>
      <c r="B539" s="171"/>
      <c r="C539" s="171"/>
      <c r="D539" s="171"/>
      <c r="E539" s="171"/>
      <c r="F539" s="171"/>
      <c r="G539" s="171"/>
      <c r="H539" s="171"/>
      <c r="I539" s="171"/>
      <c r="J539" s="286"/>
    </row>
    <row r="540" spans="1:10" ht="15" x14ac:dyDescent="0.2">
      <c r="A540" s="273"/>
      <c r="B540" s="157" t="s">
        <v>399</v>
      </c>
      <c r="C540" s="268" t="s">
        <v>1472</v>
      </c>
      <c r="D540" s="268" t="s">
        <v>1473</v>
      </c>
      <c r="E540" s="525" t="s">
        <v>1474</v>
      </c>
      <c r="F540" s="525"/>
      <c r="G540" s="158" t="s">
        <v>1475</v>
      </c>
      <c r="H540" s="157" t="s">
        <v>1476</v>
      </c>
      <c r="I540" s="157" t="s">
        <v>1477</v>
      </c>
      <c r="J540" s="274" t="s">
        <v>1478</v>
      </c>
    </row>
    <row r="541" spans="1:10" ht="25.5" x14ac:dyDescent="0.2">
      <c r="A541" s="275" t="s">
        <v>409</v>
      </c>
      <c r="B541" s="159" t="s">
        <v>1785</v>
      </c>
      <c r="C541" s="267" t="s">
        <v>68</v>
      </c>
      <c r="D541" s="267" t="s">
        <v>607</v>
      </c>
      <c r="E541" s="526" t="s">
        <v>1507</v>
      </c>
      <c r="F541" s="526"/>
      <c r="G541" s="160" t="s">
        <v>25</v>
      </c>
      <c r="H541" s="161">
        <v>1</v>
      </c>
      <c r="I541" s="162">
        <v>11.94</v>
      </c>
      <c r="J541" s="276">
        <v>11.94</v>
      </c>
    </row>
    <row r="542" spans="1:10" ht="25.5" x14ac:dyDescent="0.2">
      <c r="A542" s="277" t="s">
        <v>1482</v>
      </c>
      <c r="B542" s="163" t="s">
        <v>1667</v>
      </c>
      <c r="C542" s="259" t="s">
        <v>68</v>
      </c>
      <c r="D542" s="259" t="s">
        <v>1668</v>
      </c>
      <c r="E542" s="528" t="s">
        <v>1507</v>
      </c>
      <c r="F542" s="528"/>
      <c r="G542" s="164" t="s">
        <v>25</v>
      </c>
      <c r="H542" s="165">
        <v>1</v>
      </c>
      <c r="I542" s="166">
        <v>10.119999999999999</v>
      </c>
      <c r="J542" s="278">
        <v>10.119999999999999</v>
      </c>
    </row>
    <row r="543" spans="1:10" ht="25.5" x14ac:dyDescent="0.2">
      <c r="A543" s="277" t="s">
        <v>1482</v>
      </c>
      <c r="B543" s="163" t="s">
        <v>1658</v>
      </c>
      <c r="C543" s="259" t="s">
        <v>68</v>
      </c>
      <c r="D543" s="259" t="s">
        <v>1659</v>
      </c>
      <c r="E543" s="528" t="s">
        <v>1488</v>
      </c>
      <c r="F543" s="528"/>
      <c r="G543" s="164" t="s">
        <v>1489</v>
      </c>
      <c r="H543" s="165">
        <v>4.0300000000000002E-2</v>
      </c>
      <c r="I543" s="166">
        <v>22.94</v>
      </c>
      <c r="J543" s="278">
        <v>0.92</v>
      </c>
    </row>
    <row r="544" spans="1:10" ht="25.5" x14ac:dyDescent="0.2">
      <c r="A544" s="277" t="s">
        <v>1482</v>
      </c>
      <c r="B544" s="163" t="s">
        <v>1656</v>
      </c>
      <c r="C544" s="259" t="s">
        <v>68</v>
      </c>
      <c r="D544" s="259" t="s">
        <v>1657</v>
      </c>
      <c r="E544" s="528" t="s">
        <v>1488</v>
      </c>
      <c r="F544" s="528"/>
      <c r="G544" s="164" t="s">
        <v>1489</v>
      </c>
      <c r="H544" s="165">
        <v>6.6E-3</v>
      </c>
      <c r="I544" s="166">
        <v>19.399999999999999</v>
      </c>
      <c r="J544" s="278">
        <v>0.12</v>
      </c>
    </row>
    <row r="545" spans="1:10" ht="25.5" x14ac:dyDescent="0.2">
      <c r="A545" s="279" t="s">
        <v>1492</v>
      </c>
      <c r="B545" s="167" t="s">
        <v>1664</v>
      </c>
      <c r="C545" s="260" t="s">
        <v>68</v>
      </c>
      <c r="D545" s="260" t="s">
        <v>1665</v>
      </c>
      <c r="E545" s="527" t="s">
        <v>1495</v>
      </c>
      <c r="F545" s="527"/>
      <c r="G545" s="168" t="s">
        <v>1</v>
      </c>
      <c r="H545" s="169">
        <v>0.72799999999999998</v>
      </c>
      <c r="I545" s="170">
        <v>0.22</v>
      </c>
      <c r="J545" s="280">
        <v>0.16</v>
      </c>
    </row>
    <row r="546" spans="1:10" ht="25.5" x14ac:dyDescent="0.2">
      <c r="A546" s="279" t="s">
        <v>1492</v>
      </c>
      <c r="B546" s="167" t="s">
        <v>1662</v>
      </c>
      <c r="C546" s="260" t="s">
        <v>68</v>
      </c>
      <c r="D546" s="260" t="s">
        <v>1663</v>
      </c>
      <c r="E546" s="527" t="s">
        <v>1495</v>
      </c>
      <c r="F546" s="527"/>
      <c r="G546" s="168" t="s">
        <v>25</v>
      </c>
      <c r="H546" s="169">
        <v>2.5000000000000001E-2</v>
      </c>
      <c r="I546" s="170">
        <v>25</v>
      </c>
      <c r="J546" s="280">
        <v>0.62</v>
      </c>
    </row>
    <row r="547" spans="1:10" x14ac:dyDescent="0.2">
      <c r="A547" s="281"/>
      <c r="B547" s="282"/>
      <c r="C547" s="282"/>
      <c r="D547" s="282"/>
      <c r="E547" s="282"/>
      <c r="F547" s="283"/>
      <c r="G547" s="282"/>
      <c r="H547" s="283"/>
      <c r="I547" s="282"/>
      <c r="J547" s="284"/>
    </row>
    <row r="548" spans="1:10" ht="13.5" thickBot="1" x14ac:dyDescent="0.25">
      <c r="A548" s="281"/>
      <c r="B548" s="282"/>
      <c r="C548" s="282"/>
      <c r="D548" s="282"/>
      <c r="E548" s="282"/>
      <c r="F548" s="283"/>
      <c r="G548" s="282"/>
      <c r="H548" s="533"/>
      <c r="I548" s="533"/>
      <c r="J548" s="284"/>
    </row>
    <row r="549" spans="1:10" ht="13.5" thickTop="1" x14ac:dyDescent="0.2">
      <c r="A549" s="285"/>
      <c r="B549" s="171"/>
      <c r="C549" s="171"/>
      <c r="D549" s="171"/>
      <c r="E549" s="171"/>
      <c r="F549" s="171"/>
      <c r="G549" s="171"/>
      <c r="H549" s="171"/>
      <c r="I549" s="171"/>
      <c r="J549" s="286"/>
    </row>
    <row r="550" spans="1:10" ht="15" x14ac:dyDescent="0.2">
      <c r="A550" s="273"/>
      <c r="B550" s="157" t="s">
        <v>399</v>
      </c>
      <c r="C550" s="268" t="s">
        <v>1472</v>
      </c>
      <c r="D550" s="268" t="s">
        <v>1473</v>
      </c>
      <c r="E550" s="525" t="s">
        <v>1474</v>
      </c>
      <c r="F550" s="525"/>
      <c r="G550" s="158" t="s">
        <v>1475</v>
      </c>
      <c r="H550" s="157" t="s">
        <v>1476</v>
      </c>
      <c r="I550" s="157" t="s">
        <v>1477</v>
      </c>
      <c r="J550" s="274" t="s">
        <v>1478</v>
      </c>
    </row>
    <row r="551" spans="1:10" ht="38.25" x14ac:dyDescent="0.2">
      <c r="A551" s="275" t="s">
        <v>409</v>
      </c>
      <c r="B551" s="159" t="s">
        <v>1786</v>
      </c>
      <c r="C551" s="267" t="s">
        <v>68</v>
      </c>
      <c r="D551" s="267" t="s">
        <v>612</v>
      </c>
      <c r="E551" s="526" t="s">
        <v>1507</v>
      </c>
      <c r="F551" s="526"/>
      <c r="G551" s="160" t="s">
        <v>1481</v>
      </c>
      <c r="H551" s="161">
        <v>1</v>
      </c>
      <c r="I551" s="162">
        <v>2.88</v>
      </c>
      <c r="J551" s="276">
        <v>2.88</v>
      </c>
    </row>
    <row r="552" spans="1:10" ht="25.5" x14ac:dyDescent="0.2">
      <c r="A552" s="277" t="s">
        <v>1482</v>
      </c>
      <c r="B552" s="163" t="s">
        <v>1598</v>
      </c>
      <c r="C552" s="259" t="s">
        <v>68</v>
      </c>
      <c r="D552" s="259" t="s">
        <v>1599</v>
      </c>
      <c r="E552" s="528" t="s">
        <v>1488</v>
      </c>
      <c r="F552" s="528"/>
      <c r="G552" s="164" t="s">
        <v>1489</v>
      </c>
      <c r="H552" s="165">
        <v>4.4999999999999998E-2</v>
      </c>
      <c r="I552" s="166">
        <v>23.1</v>
      </c>
      <c r="J552" s="278">
        <v>1.03</v>
      </c>
    </row>
    <row r="553" spans="1:10" ht="25.5" x14ac:dyDescent="0.2">
      <c r="A553" s="277" t="s">
        <v>1482</v>
      </c>
      <c r="B553" s="163" t="s">
        <v>1787</v>
      </c>
      <c r="C553" s="259" t="s">
        <v>68</v>
      </c>
      <c r="D553" s="259" t="s">
        <v>1788</v>
      </c>
      <c r="E553" s="528" t="s">
        <v>1513</v>
      </c>
      <c r="F553" s="528"/>
      <c r="G553" s="164" t="s">
        <v>1517</v>
      </c>
      <c r="H553" s="165">
        <v>2.5000000000000001E-2</v>
      </c>
      <c r="I553" s="166">
        <v>6.46</v>
      </c>
      <c r="J553" s="278">
        <v>0.16</v>
      </c>
    </row>
    <row r="554" spans="1:10" ht="25.5" x14ac:dyDescent="0.2">
      <c r="A554" s="277" t="s">
        <v>1482</v>
      </c>
      <c r="B554" s="163" t="s">
        <v>1486</v>
      </c>
      <c r="C554" s="259" t="s">
        <v>68</v>
      </c>
      <c r="D554" s="259" t="s">
        <v>1487</v>
      </c>
      <c r="E554" s="528" t="s">
        <v>1488</v>
      </c>
      <c r="F554" s="528"/>
      <c r="G554" s="164" t="s">
        <v>1489</v>
      </c>
      <c r="H554" s="165">
        <v>8.8999999999999996E-2</v>
      </c>
      <c r="I554" s="166">
        <v>18.670000000000002</v>
      </c>
      <c r="J554" s="278">
        <v>1.66</v>
      </c>
    </row>
    <row r="555" spans="1:10" ht="25.5" x14ac:dyDescent="0.2">
      <c r="A555" s="277" t="s">
        <v>1482</v>
      </c>
      <c r="B555" s="163" t="s">
        <v>1789</v>
      </c>
      <c r="C555" s="259" t="s">
        <v>68</v>
      </c>
      <c r="D555" s="259" t="s">
        <v>1790</v>
      </c>
      <c r="E555" s="528" t="s">
        <v>1513</v>
      </c>
      <c r="F555" s="528"/>
      <c r="G555" s="164" t="s">
        <v>1514</v>
      </c>
      <c r="H555" s="165">
        <v>4.2000000000000003E-2</v>
      </c>
      <c r="I555" s="166">
        <v>0.86</v>
      </c>
      <c r="J555" s="278">
        <v>0.03</v>
      </c>
    </row>
    <row r="556" spans="1:10" x14ac:dyDescent="0.2">
      <c r="A556" s="281"/>
      <c r="B556" s="282"/>
      <c r="C556" s="282"/>
      <c r="D556" s="282"/>
      <c r="E556" s="282"/>
      <c r="F556" s="283"/>
      <c r="G556" s="282"/>
      <c r="H556" s="283"/>
      <c r="I556" s="282"/>
      <c r="J556" s="284"/>
    </row>
    <row r="557" spans="1:10" ht="13.5" thickBot="1" x14ac:dyDescent="0.25">
      <c r="A557" s="281"/>
      <c r="B557" s="282"/>
      <c r="C557" s="282"/>
      <c r="D557" s="282"/>
      <c r="E557" s="282"/>
      <c r="F557" s="283"/>
      <c r="G557" s="282"/>
      <c r="H557" s="533"/>
      <c r="I557" s="533"/>
      <c r="J557" s="284"/>
    </row>
    <row r="558" spans="1:10" ht="13.5" thickTop="1" x14ac:dyDescent="0.2">
      <c r="A558" s="285"/>
      <c r="B558" s="171"/>
      <c r="C558" s="171"/>
      <c r="D558" s="171"/>
      <c r="E558" s="171"/>
      <c r="F558" s="171"/>
      <c r="G558" s="171"/>
      <c r="H558" s="171"/>
      <c r="I558" s="171"/>
      <c r="J558" s="286"/>
    </row>
    <row r="559" spans="1:10" ht="15" x14ac:dyDescent="0.2">
      <c r="A559" s="273"/>
      <c r="B559" s="157" t="s">
        <v>399</v>
      </c>
      <c r="C559" s="268" t="s">
        <v>1472</v>
      </c>
      <c r="D559" s="268" t="s">
        <v>1473</v>
      </c>
      <c r="E559" s="525" t="s">
        <v>1474</v>
      </c>
      <c r="F559" s="525"/>
      <c r="G559" s="158" t="s">
        <v>1475</v>
      </c>
      <c r="H559" s="157" t="s">
        <v>1476</v>
      </c>
      <c r="I559" s="157" t="s">
        <v>1477</v>
      </c>
      <c r="J559" s="274" t="s">
        <v>1478</v>
      </c>
    </row>
    <row r="560" spans="1:10" ht="25.5" x14ac:dyDescent="0.2">
      <c r="A560" s="275" t="s">
        <v>409</v>
      </c>
      <c r="B560" s="159" t="s">
        <v>1791</v>
      </c>
      <c r="C560" s="267" t="s">
        <v>68</v>
      </c>
      <c r="D560" s="267" t="s">
        <v>614</v>
      </c>
      <c r="E560" s="526" t="s">
        <v>1507</v>
      </c>
      <c r="F560" s="526"/>
      <c r="G560" s="160" t="s">
        <v>1508</v>
      </c>
      <c r="H560" s="161">
        <v>1</v>
      </c>
      <c r="I560" s="162">
        <v>190.58</v>
      </c>
      <c r="J560" s="276">
        <v>190.58</v>
      </c>
    </row>
    <row r="561" spans="1:10" ht="25.5" x14ac:dyDescent="0.2">
      <c r="A561" s="277" t="s">
        <v>1482</v>
      </c>
      <c r="B561" s="163" t="s">
        <v>1486</v>
      </c>
      <c r="C561" s="259" t="s">
        <v>68</v>
      </c>
      <c r="D561" s="259" t="s">
        <v>1487</v>
      </c>
      <c r="E561" s="528" t="s">
        <v>1488</v>
      </c>
      <c r="F561" s="528"/>
      <c r="G561" s="164" t="s">
        <v>1489</v>
      </c>
      <c r="H561" s="165">
        <v>0.76500000000000001</v>
      </c>
      <c r="I561" s="166">
        <v>18.670000000000002</v>
      </c>
      <c r="J561" s="278">
        <v>14.28</v>
      </c>
    </row>
    <row r="562" spans="1:10" ht="25.5" x14ac:dyDescent="0.2">
      <c r="A562" s="277" t="s">
        <v>1482</v>
      </c>
      <c r="B562" s="163" t="s">
        <v>1598</v>
      </c>
      <c r="C562" s="259" t="s">
        <v>68</v>
      </c>
      <c r="D562" s="259" t="s">
        <v>1599</v>
      </c>
      <c r="E562" s="528" t="s">
        <v>1488</v>
      </c>
      <c r="F562" s="528"/>
      <c r="G562" s="164" t="s">
        <v>1489</v>
      </c>
      <c r="H562" s="165">
        <v>1.9419999999999999</v>
      </c>
      <c r="I562" s="166">
        <v>23.1</v>
      </c>
      <c r="J562" s="278">
        <v>44.86</v>
      </c>
    </row>
    <row r="563" spans="1:10" ht="38.25" x14ac:dyDescent="0.2">
      <c r="A563" s="277" t="s">
        <v>1482</v>
      </c>
      <c r="B563" s="163" t="s">
        <v>1776</v>
      </c>
      <c r="C563" s="259" t="s">
        <v>68</v>
      </c>
      <c r="D563" s="259" t="s">
        <v>1777</v>
      </c>
      <c r="E563" s="528" t="s">
        <v>1513</v>
      </c>
      <c r="F563" s="528"/>
      <c r="G563" s="164" t="s">
        <v>1517</v>
      </c>
      <c r="H563" s="165">
        <v>3.2000000000000001E-2</v>
      </c>
      <c r="I563" s="166">
        <v>10.210000000000001</v>
      </c>
      <c r="J563" s="278">
        <v>0.32</v>
      </c>
    </row>
    <row r="564" spans="1:10" ht="38.25" x14ac:dyDescent="0.2">
      <c r="A564" s="277" t="s">
        <v>1482</v>
      </c>
      <c r="B564" s="163" t="s">
        <v>1774</v>
      </c>
      <c r="C564" s="259" t="s">
        <v>68</v>
      </c>
      <c r="D564" s="259" t="s">
        <v>1775</v>
      </c>
      <c r="E564" s="528" t="s">
        <v>1513</v>
      </c>
      <c r="F564" s="528"/>
      <c r="G564" s="164" t="s">
        <v>1514</v>
      </c>
      <c r="H564" s="165">
        <v>0.03</v>
      </c>
      <c r="I564" s="166">
        <v>0.72</v>
      </c>
      <c r="J564" s="278">
        <v>0.02</v>
      </c>
    </row>
    <row r="565" spans="1:10" ht="25.5" x14ac:dyDescent="0.2">
      <c r="A565" s="279" t="s">
        <v>1492</v>
      </c>
      <c r="B565" s="167" t="s">
        <v>1778</v>
      </c>
      <c r="C565" s="260" t="s">
        <v>68</v>
      </c>
      <c r="D565" s="260" t="s">
        <v>1779</v>
      </c>
      <c r="E565" s="527" t="s">
        <v>1495</v>
      </c>
      <c r="F565" s="527"/>
      <c r="G565" s="168" t="s">
        <v>1612</v>
      </c>
      <c r="H565" s="169">
        <v>1.38</v>
      </c>
      <c r="I565" s="170">
        <v>95</v>
      </c>
      <c r="J565" s="280">
        <v>131.1</v>
      </c>
    </row>
    <row r="566" spans="1:10" x14ac:dyDescent="0.2">
      <c r="A566" s="281"/>
      <c r="B566" s="282"/>
      <c r="C566" s="282"/>
      <c r="D566" s="282"/>
      <c r="E566" s="282"/>
      <c r="F566" s="283"/>
      <c r="G566" s="282"/>
      <c r="H566" s="283"/>
      <c r="I566" s="282"/>
      <c r="J566" s="284"/>
    </row>
    <row r="567" spans="1:10" ht="13.5" thickBot="1" x14ac:dyDescent="0.25">
      <c r="A567" s="281"/>
      <c r="B567" s="282"/>
      <c r="C567" s="282"/>
      <c r="D567" s="282"/>
      <c r="E567" s="282"/>
      <c r="F567" s="283"/>
      <c r="G567" s="282"/>
      <c r="H567" s="533"/>
      <c r="I567" s="533"/>
      <c r="J567" s="284"/>
    </row>
    <row r="568" spans="1:10" ht="13.5" thickTop="1" x14ac:dyDescent="0.2">
      <c r="A568" s="285"/>
      <c r="B568" s="171"/>
      <c r="C568" s="171"/>
      <c r="D568" s="171"/>
      <c r="E568" s="171"/>
      <c r="F568" s="171"/>
      <c r="G568" s="171"/>
      <c r="H568" s="171"/>
      <c r="I568" s="171"/>
      <c r="J568" s="286"/>
    </row>
    <row r="569" spans="1:10" ht="15" x14ac:dyDescent="0.2">
      <c r="A569" s="273"/>
      <c r="B569" s="157" t="s">
        <v>399</v>
      </c>
      <c r="C569" s="268" t="s">
        <v>1472</v>
      </c>
      <c r="D569" s="268" t="s">
        <v>1473</v>
      </c>
      <c r="E569" s="525" t="s">
        <v>1474</v>
      </c>
      <c r="F569" s="525"/>
      <c r="G569" s="158" t="s">
        <v>1475</v>
      </c>
      <c r="H569" s="157" t="s">
        <v>1476</v>
      </c>
      <c r="I569" s="157" t="s">
        <v>1477</v>
      </c>
      <c r="J569" s="274" t="s">
        <v>1478</v>
      </c>
    </row>
    <row r="570" spans="1:10" ht="25.5" x14ac:dyDescent="0.2">
      <c r="A570" s="275" t="s">
        <v>409</v>
      </c>
      <c r="B570" s="159" t="s">
        <v>1792</v>
      </c>
      <c r="C570" s="267" t="s">
        <v>68</v>
      </c>
      <c r="D570" s="267" t="s">
        <v>616</v>
      </c>
      <c r="E570" s="526" t="s">
        <v>1507</v>
      </c>
      <c r="F570" s="526"/>
      <c r="G570" s="160" t="s">
        <v>1481</v>
      </c>
      <c r="H570" s="161">
        <v>1</v>
      </c>
      <c r="I570" s="162">
        <v>3.28</v>
      </c>
      <c r="J570" s="276">
        <v>3.28</v>
      </c>
    </row>
    <row r="571" spans="1:10" ht="25.5" x14ac:dyDescent="0.2">
      <c r="A571" s="277" t="s">
        <v>1482</v>
      </c>
      <c r="B571" s="163" t="s">
        <v>1486</v>
      </c>
      <c r="C571" s="259" t="s">
        <v>68</v>
      </c>
      <c r="D571" s="259" t="s">
        <v>1487</v>
      </c>
      <c r="E571" s="528" t="s">
        <v>1488</v>
      </c>
      <c r="F571" s="528"/>
      <c r="G571" s="164" t="s">
        <v>1489</v>
      </c>
      <c r="H571" s="165">
        <v>5.0000000000000001E-3</v>
      </c>
      <c r="I571" s="166">
        <v>18.670000000000002</v>
      </c>
      <c r="J571" s="278">
        <v>0.09</v>
      </c>
    </row>
    <row r="572" spans="1:10" ht="25.5" x14ac:dyDescent="0.2">
      <c r="A572" s="277" t="s">
        <v>1482</v>
      </c>
      <c r="B572" s="163" t="s">
        <v>1598</v>
      </c>
      <c r="C572" s="259" t="s">
        <v>68</v>
      </c>
      <c r="D572" s="259" t="s">
        <v>1599</v>
      </c>
      <c r="E572" s="528" t="s">
        <v>1488</v>
      </c>
      <c r="F572" s="528"/>
      <c r="G572" s="164" t="s">
        <v>1489</v>
      </c>
      <c r="H572" s="165">
        <v>1.4E-2</v>
      </c>
      <c r="I572" s="166">
        <v>23.1</v>
      </c>
      <c r="J572" s="278">
        <v>0.32</v>
      </c>
    </row>
    <row r="573" spans="1:10" x14ac:dyDescent="0.2">
      <c r="A573" s="279" t="s">
        <v>1492</v>
      </c>
      <c r="B573" s="167" t="s">
        <v>1757</v>
      </c>
      <c r="C573" s="260" t="s">
        <v>68</v>
      </c>
      <c r="D573" s="260" t="s">
        <v>1758</v>
      </c>
      <c r="E573" s="527" t="s">
        <v>1495</v>
      </c>
      <c r="F573" s="527"/>
      <c r="G573" s="168" t="s">
        <v>1481</v>
      </c>
      <c r="H573" s="169">
        <v>1.04</v>
      </c>
      <c r="I573" s="170">
        <v>2.76</v>
      </c>
      <c r="J573" s="280">
        <v>2.87</v>
      </c>
    </row>
    <row r="574" spans="1:10" x14ac:dyDescent="0.2">
      <c r="A574" s="281"/>
      <c r="B574" s="282"/>
      <c r="C574" s="282"/>
      <c r="D574" s="282"/>
      <c r="E574" s="282"/>
      <c r="F574" s="283"/>
      <c r="G574" s="282"/>
      <c r="H574" s="283"/>
      <c r="I574" s="282"/>
      <c r="J574" s="284"/>
    </row>
    <row r="575" spans="1:10" ht="13.5" thickBot="1" x14ac:dyDescent="0.25">
      <c r="A575" s="281"/>
      <c r="B575" s="282"/>
      <c r="C575" s="282"/>
      <c r="D575" s="282"/>
      <c r="E575" s="282"/>
      <c r="F575" s="283"/>
      <c r="G575" s="282"/>
      <c r="H575" s="533"/>
      <c r="I575" s="533"/>
      <c r="J575" s="284"/>
    </row>
    <row r="576" spans="1:10" ht="13.5" thickTop="1" x14ac:dyDescent="0.2">
      <c r="A576" s="285"/>
      <c r="B576" s="171"/>
      <c r="C576" s="171"/>
      <c r="D576" s="171"/>
      <c r="E576" s="171"/>
      <c r="F576" s="171"/>
      <c r="G576" s="171"/>
      <c r="H576" s="171"/>
      <c r="I576" s="171"/>
      <c r="J576" s="286"/>
    </row>
    <row r="577" spans="1:10" ht="15" x14ac:dyDescent="0.2">
      <c r="A577" s="273"/>
      <c r="B577" s="157" t="s">
        <v>399</v>
      </c>
      <c r="C577" s="268" t="s">
        <v>1472</v>
      </c>
      <c r="D577" s="268" t="s">
        <v>1473</v>
      </c>
      <c r="E577" s="525" t="s">
        <v>1474</v>
      </c>
      <c r="F577" s="525"/>
      <c r="G577" s="158" t="s">
        <v>1475</v>
      </c>
      <c r="H577" s="157" t="s">
        <v>1476</v>
      </c>
      <c r="I577" s="157" t="s">
        <v>1477</v>
      </c>
      <c r="J577" s="274" t="s">
        <v>1478</v>
      </c>
    </row>
    <row r="578" spans="1:10" ht="38.25" x14ac:dyDescent="0.2">
      <c r="A578" s="275" t="s">
        <v>409</v>
      </c>
      <c r="B578" s="159" t="s">
        <v>1793</v>
      </c>
      <c r="C578" s="267" t="s">
        <v>68</v>
      </c>
      <c r="D578" s="267" t="s">
        <v>617</v>
      </c>
      <c r="E578" s="526" t="s">
        <v>1766</v>
      </c>
      <c r="F578" s="526"/>
      <c r="G578" s="160" t="s">
        <v>1508</v>
      </c>
      <c r="H578" s="161">
        <v>1</v>
      </c>
      <c r="I578" s="162">
        <v>744.63</v>
      </c>
      <c r="J578" s="276">
        <v>744.63</v>
      </c>
    </row>
    <row r="579" spans="1:10" ht="25.5" x14ac:dyDescent="0.2">
      <c r="A579" s="277" t="s">
        <v>1482</v>
      </c>
      <c r="B579" s="163" t="s">
        <v>1490</v>
      </c>
      <c r="C579" s="259" t="s">
        <v>68</v>
      </c>
      <c r="D579" s="259" t="s">
        <v>1491</v>
      </c>
      <c r="E579" s="528" t="s">
        <v>1488</v>
      </c>
      <c r="F579" s="528"/>
      <c r="G579" s="164" t="s">
        <v>1489</v>
      </c>
      <c r="H579" s="165">
        <v>1.6268</v>
      </c>
      <c r="I579" s="166">
        <v>22.51</v>
      </c>
      <c r="J579" s="278">
        <v>36.61</v>
      </c>
    </row>
    <row r="580" spans="1:10" ht="25.5" x14ac:dyDescent="0.2">
      <c r="A580" s="277" t="s">
        <v>1482</v>
      </c>
      <c r="B580" s="163" t="s">
        <v>1486</v>
      </c>
      <c r="C580" s="259" t="s">
        <v>68</v>
      </c>
      <c r="D580" s="259" t="s">
        <v>1487</v>
      </c>
      <c r="E580" s="528" t="s">
        <v>1488</v>
      </c>
      <c r="F580" s="528"/>
      <c r="G580" s="164" t="s">
        <v>1489</v>
      </c>
      <c r="H580" s="165">
        <v>1.7827999999999999</v>
      </c>
      <c r="I580" s="166">
        <v>18.670000000000002</v>
      </c>
      <c r="J580" s="278">
        <v>33.28</v>
      </c>
    </row>
    <row r="581" spans="1:10" ht="25.5" x14ac:dyDescent="0.2">
      <c r="A581" s="277" t="s">
        <v>1482</v>
      </c>
      <c r="B581" s="163" t="s">
        <v>1598</v>
      </c>
      <c r="C581" s="259" t="s">
        <v>68</v>
      </c>
      <c r="D581" s="259" t="s">
        <v>1599</v>
      </c>
      <c r="E581" s="528" t="s">
        <v>1488</v>
      </c>
      <c r="F581" s="528"/>
      <c r="G581" s="164" t="s">
        <v>1489</v>
      </c>
      <c r="H581" s="165">
        <v>0.156</v>
      </c>
      <c r="I581" s="166">
        <v>23.1</v>
      </c>
      <c r="J581" s="278">
        <v>3.6</v>
      </c>
    </row>
    <row r="582" spans="1:10" ht="38.25" x14ac:dyDescent="0.2">
      <c r="A582" s="279" t="s">
        <v>1492</v>
      </c>
      <c r="B582" s="167" t="s">
        <v>1769</v>
      </c>
      <c r="C582" s="260" t="s">
        <v>68</v>
      </c>
      <c r="D582" s="260" t="s">
        <v>1770</v>
      </c>
      <c r="E582" s="527" t="s">
        <v>1495</v>
      </c>
      <c r="F582" s="527"/>
      <c r="G582" s="168" t="s">
        <v>1612</v>
      </c>
      <c r="H582" s="169">
        <v>1.2315</v>
      </c>
      <c r="I582" s="170">
        <v>517.5</v>
      </c>
      <c r="J582" s="280">
        <v>637.29999999999995</v>
      </c>
    </row>
    <row r="583" spans="1:10" ht="25.5" x14ac:dyDescent="0.2">
      <c r="A583" s="279" t="s">
        <v>1492</v>
      </c>
      <c r="B583" s="167" t="s">
        <v>1647</v>
      </c>
      <c r="C583" s="260" t="s">
        <v>68</v>
      </c>
      <c r="D583" s="260" t="s">
        <v>1648</v>
      </c>
      <c r="E583" s="527" t="s">
        <v>1495</v>
      </c>
      <c r="F583" s="527"/>
      <c r="G583" s="168" t="s">
        <v>1582</v>
      </c>
      <c r="H583" s="169">
        <v>2.1299999999999999E-2</v>
      </c>
      <c r="I583" s="170">
        <v>8.76</v>
      </c>
      <c r="J583" s="280">
        <v>0.18</v>
      </c>
    </row>
    <row r="584" spans="1:10" x14ac:dyDescent="0.2">
      <c r="A584" s="279" t="s">
        <v>1492</v>
      </c>
      <c r="B584" s="167" t="s">
        <v>1583</v>
      </c>
      <c r="C584" s="260" t="s">
        <v>68</v>
      </c>
      <c r="D584" s="260" t="s">
        <v>1584</v>
      </c>
      <c r="E584" s="527" t="s">
        <v>1495</v>
      </c>
      <c r="F584" s="527"/>
      <c r="G584" s="168" t="s">
        <v>25</v>
      </c>
      <c r="H584" s="169">
        <v>0.2994</v>
      </c>
      <c r="I584" s="170">
        <v>20.34</v>
      </c>
      <c r="J584" s="280">
        <v>6.08</v>
      </c>
    </row>
    <row r="585" spans="1:10" ht="25.5" x14ac:dyDescent="0.2">
      <c r="A585" s="279" t="s">
        <v>1492</v>
      </c>
      <c r="B585" s="167" t="s">
        <v>1651</v>
      </c>
      <c r="C585" s="260" t="s">
        <v>68</v>
      </c>
      <c r="D585" s="260" t="s">
        <v>1652</v>
      </c>
      <c r="E585" s="527" t="s">
        <v>1495</v>
      </c>
      <c r="F585" s="527"/>
      <c r="G585" s="168" t="s">
        <v>8</v>
      </c>
      <c r="H585" s="169">
        <v>2.5</v>
      </c>
      <c r="I585" s="170">
        <v>3.92</v>
      </c>
      <c r="J585" s="280">
        <v>9.8000000000000007</v>
      </c>
    </row>
    <row r="586" spans="1:10" ht="25.5" x14ac:dyDescent="0.2">
      <c r="A586" s="279" t="s">
        <v>1492</v>
      </c>
      <c r="B586" s="167" t="s">
        <v>1493</v>
      </c>
      <c r="C586" s="260" t="s">
        <v>68</v>
      </c>
      <c r="D586" s="260" t="s">
        <v>1494</v>
      </c>
      <c r="E586" s="527" t="s">
        <v>1495</v>
      </c>
      <c r="F586" s="527"/>
      <c r="G586" s="168" t="s">
        <v>8</v>
      </c>
      <c r="H586" s="169">
        <v>3.125</v>
      </c>
      <c r="I586" s="170">
        <v>5.69</v>
      </c>
      <c r="J586" s="280">
        <v>17.78</v>
      </c>
    </row>
    <row r="587" spans="1:10" x14ac:dyDescent="0.2">
      <c r="A587" s="281"/>
      <c r="B587" s="282"/>
      <c r="C587" s="282"/>
      <c r="D587" s="282"/>
      <c r="E587" s="282"/>
      <c r="F587" s="283"/>
      <c r="G587" s="282"/>
      <c r="H587" s="283"/>
      <c r="I587" s="282"/>
      <c r="J587" s="284"/>
    </row>
    <row r="588" spans="1:10" ht="13.5" thickBot="1" x14ac:dyDescent="0.25">
      <c r="A588" s="281"/>
      <c r="B588" s="282"/>
      <c r="C588" s="282"/>
      <c r="D588" s="282"/>
      <c r="E588" s="282"/>
      <c r="F588" s="283"/>
      <c r="G588" s="282"/>
      <c r="H588" s="533"/>
      <c r="I588" s="533"/>
      <c r="J588" s="284"/>
    </row>
    <row r="589" spans="1:10" ht="13.5" thickTop="1" x14ac:dyDescent="0.2">
      <c r="A589" s="285"/>
      <c r="B589" s="171"/>
      <c r="C589" s="171"/>
      <c r="D589" s="171"/>
      <c r="E589" s="171"/>
      <c r="F589" s="171"/>
      <c r="G589" s="171"/>
      <c r="H589" s="171"/>
      <c r="I589" s="171"/>
      <c r="J589" s="286"/>
    </row>
    <row r="590" spans="1:10" ht="15" x14ac:dyDescent="0.2">
      <c r="A590" s="273"/>
      <c r="B590" s="157" t="s">
        <v>399</v>
      </c>
      <c r="C590" s="268" t="s">
        <v>1472</v>
      </c>
      <c r="D590" s="268" t="s">
        <v>1473</v>
      </c>
      <c r="E590" s="525" t="s">
        <v>1474</v>
      </c>
      <c r="F590" s="525"/>
      <c r="G590" s="158" t="s">
        <v>1475</v>
      </c>
      <c r="H590" s="157" t="s">
        <v>1476</v>
      </c>
      <c r="I590" s="157" t="s">
        <v>1477</v>
      </c>
      <c r="J590" s="274" t="s">
        <v>1478</v>
      </c>
    </row>
    <row r="591" spans="1:10" ht="38.25" x14ac:dyDescent="0.2">
      <c r="A591" s="275" t="s">
        <v>409</v>
      </c>
      <c r="B591" s="159" t="s">
        <v>1794</v>
      </c>
      <c r="C591" s="267" t="s">
        <v>68</v>
      </c>
      <c r="D591" s="267" t="s">
        <v>623</v>
      </c>
      <c r="E591" s="526" t="s">
        <v>1795</v>
      </c>
      <c r="F591" s="526"/>
      <c r="G591" s="160" t="s">
        <v>1481</v>
      </c>
      <c r="H591" s="161">
        <v>1</v>
      </c>
      <c r="I591" s="162">
        <v>211.15</v>
      </c>
      <c r="J591" s="276">
        <v>211.15</v>
      </c>
    </row>
    <row r="592" spans="1:10" ht="25.5" x14ac:dyDescent="0.2">
      <c r="A592" s="277" t="s">
        <v>1482</v>
      </c>
      <c r="B592" s="163" t="s">
        <v>1486</v>
      </c>
      <c r="C592" s="259" t="s">
        <v>68</v>
      </c>
      <c r="D592" s="259" t="s">
        <v>1487</v>
      </c>
      <c r="E592" s="528" t="s">
        <v>1488</v>
      </c>
      <c r="F592" s="528"/>
      <c r="G592" s="164" t="s">
        <v>1489</v>
      </c>
      <c r="H592" s="165">
        <v>1.028</v>
      </c>
      <c r="I592" s="166">
        <v>18.670000000000002</v>
      </c>
      <c r="J592" s="278">
        <v>19.190000000000001</v>
      </c>
    </row>
    <row r="593" spans="1:10" ht="25.5" x14ac:dyDescent="0.2">
      <c r="A593" s="277" t="s">
        <v>1482</v>
      </c>
      <c r="B593" s="163" t="s">
        <v>1796</v>
      </c>
      <c r="C593" s="259" t="s">
        <v>68</v>
      </c>
      <c r="D593" s="259" t="s">
        <v>1797</v>
      </c>
      <c r="E593" s="528" t="s">
        <v>1488</v>
      </c>
      <c r="F593" s="528"/>
      <c r="G593" s="164" t="s">
        <v>1508</v>
      </c>
      <c r="H593" s="165">
        <v>0.01</v>
      </c>
      <c r="I593" s="166">
        <v>545.29</v>
      </c>
      <c r="J593" s="278">
        <v>5.45</v>
      </c>
    </row>
    <row r="594" spans="1:10" ht="25.5" x14ac:dyDescent="0.2">
      <c r="A594" s="277" t="s">
        <v>1482</v>
      </c>
      <c r="B594" s="163" t="s">
        <v>1598</v>
      </c>
      <c r="C594" s="259" t="s">
        <v>68</v>
      </c>
      <c r="D594" s="259" t="s">
        <v>1599</v>
      </c>
      <c r="E594" s="528" t="s">
        <v>1488</v>
      </c>
      <c r="F594" s="528"/>
      <c r="G594" s="164" t="s">
        <v>1489</v>
      </c>
      <c r="H594" s="165">
        <v>2.0550000000000002</v>
      </c>
      <c r="I594" s="166">
        <v>23.1</v>
      </c>
      <c r="J594" s="278">
        <v>47.47</v>
      </c>
    </row>
    <row r="595" spans="1:10" ht="25.5" x14ac:dyDescent="0.2">
      <c r="A595" s="279" t="s">
        <v>1492</v>
      </c>
      <c r="B595" s="167" t="s">
        <v>1798</v>
      </c>
      <c r="C595" s="260" t="s">
        <v>68</v>
      </c>
      <c r="D595" s="260" t="s">
        <v>1799</v>
      </c>
      <c r="E595" s="527" t="s">
        <v>1495</v>
      </c>
      <c r="F595" s="527"/>
      <c r="G595" s="168" t="s">
        <v>1</v>
      </c>
      <c r="H595" s="169">
        <v>3.95</v>
      </c>
      <c r="I595" s="170">
        <v>35.200000000000003</v>
      </c>
      <c r="J595" s="280">
        <v>139.04</v>
      </c>
    </row>
    <row r="596" spans="1:10" x14ac:dyDescent="0.2">
      <c r="A596" s="281"/>
      <c r="B596" s="282"/>
      <c r="C596" s="282"/>
      <c r="D596" s="282"/>
      <c r="E596" s="282"/>
      <c r="F596" s="283"/>
      <c r="G596" s="282"/>
      <c r="H596" s="283"/>
      <c r="I596" s="282"/>
      <c r="J596" s="284"/>
    </row>
    <row r="597" spans="1:10" ht="13.5" thickBot="1" x14ac:dyDescent="0.25">
      <c r="A597" s="281"/>
      <c r="B597" s="282"/>
      <c r="C597" s="282"/>
      <c r="D597" s="282"/>
      <c r="E597" s="282"/>
      <c r="F597" s="283"/>
      <c r="G597" s="282"/>
      <c r="H597" s="533"/>
      <c r="I597" s="533"/>
      <c r="J597" s="284"/>
    </row>
    <row r="598" spans="1:10" ht="13.5" thickTop="1" x14ac:dyDescent="0.2">
      <c r="A598" s="285"/>
      <c r="B598" s="171"/>
      <c r="C598" s="171"/>
      <c r="D598" s="171"/>
      <c r="E598" s="171"/>
      <c r="F598" s="171"/>
      <c r="G598" s="171"/>
      <c r="H598" s="171"/>
      <c r="I598" s="171"/>
      <c r="J598" s="286"/>
    </row>
    <row r="599" spans="1:10" ht="15" x14ac:dyDescent="0.2">
      <c r="A599" s="273"/>
      <c r="B599" s="157" t="s">
        <v>399</v>
      </c>
      <c r="C599" s="268" t="s">
        <v>1472</v>
      </c>
      <c r="D599" s="268" t="s">
        <v>1473</v>
      </c>
      <c r="E599" s="525" t="s">
        <v>1474</v>
      </c>
      <c r="F599" s="525"/>
      <c r="G599" s="158" t="s">
        <v>1475</v>
      </c>
      <c r="H599" s="157" t="s">
        <v>1476</v>
      </c>
      <c r="I599" s="157" t="s">
        <v>1477</v>
      </c>
      <c r="J599" s="274" t="s">
        <v>1478</v>
      </c>
    </row>
    <row r="600" spans="1:10" ht="38.25" x14ac:dyDescent="0.2">
      <c r="A600" s="275" t="s">
        <v>409</v>
      </c>
      <c r="B600" s="159" t="s">
        <v>1800</v>
      </c>
      <c r="C600" s="267" t="s">
        <v>68</v>
      </c>
      <c r="D600" s="267" t="s">
        <v>625</v>
      </c>
      <c r="E600" s="526" t="s">
        <v>1795</v>
      </c>
      <c r="F600" s="526"/>
      <c r="G600" s="160" t="s">
        <v>1481</v>
      </c>
      <c r="H600" s="161">
        <v>1</v>
      </c>
      <c r="I600" s="162">
        <v>71.680000000000007</v>
      </c>
      <c r="J600" s="276">
        <v>71.680000000000007</v>
      </c>
    </row>
    <row r="601" spans="1:10" ht="25.5" x14ac:dyDescent="0.2">
      <c r="A601" s="277" t="s">
        <v>1482</v>
      </c>
      <c r="B601" s="163" t="s">
        <v>1486</v>
      </c>
      <c r="C601" s="259" t="s">
        <v>68</v>
      </c>
      <c r="D601" s="259" t="s">
        <v>1487</v>
      </c>
      <c r="E601" s="528" t="s">
        <v>1488</v>
      </c>
      <c r="F601" s="528"/>
      <c r="G601" s="164" t="s">
        <v>1489</v>
      </c>
      <c r="H601" s="165">
        <v>0.43</v>
      </c>
      <c r="I601" s="166">
        <v>18.670000000000002</v>
      </c>
      <c r="J601" s="278">
        <v>8.02</v>
      </c>
    </row>
    <row r="602" spans="1:10" ht="25.5" x14ac:dyDescent="0.2">
      <c r="A602" s="277" t="s">
        <v>1482</v>
      </c>
      <c r="B602" s="163" t="s">
        <v>1598</v>
      </c>
      <c r="C602" s="259" t="s">
        <v>68</v>
      </c>
      <c r="D602" s="259" t="s">
        <v>1599</v>
      </c>
      <c r="E602" s="528" t="s">
        <v>1488</v>
      </c>
      <c r="F602" s="528"/>
      <c r="G602" s="164" t="s">
        <v>1489</v>
      </c>
      <c r="H602" s="165">
        <v>0.86</v>
      </c>
      <c r="I602" s="166">
        <v>23.1</v>
      </c>
      <c r="J602" s="278">
        <v>19.86</v>
      </c>
    </row>
    <row r="603" spans="1:10" ht="51" x14ac:dyDescent="0.2">
      <c r="A603" s="277" t="s">
        <v>1482</v>
      </c>
      <c r="B603" s="163" t="s">
        <v>1801</v>
      </c>
      <c r="C603" s="259" t="s">
        <v>68</v>
      </c>
      <c r="D603" s="259" t="s">
        <v>1802</v>
      </c>
      <c r="E603" s="528" t="s">
        <v>1488</v>
      </c>
      <c r="F603" s="528"/>
      <c r="G603" s="164" t="s">
        <v>1508</v>
      </c>
      <c r="H603" s="165">
        <v>1.18E-2</v>
      </c>
      <c r="I603" s="166">
        <v>559.39</v>
      </c>
      <c r="J603" s="278">
        <v>6.6</v>
      </c>
    </row>
    <row r="604" spans="1:10" ht="25.5" x14ac:dyDescent="0.2">
      <c r="A604" s="279" t="s">
        <v>1492</v>
      </c>
      <c r="B604" s="167" t="s">
        <v>1803</v>
      </c>
      <c r="C604" s="260" t="s">
        <v>68</v>
      </c>
      <c r="D604" s="260" t="s">
        <v>1804</v>
      </c>
      <c r="E604" s="527" t="s">
        <v>1495</v>
      </c>
      <c r="F604" s="527"/>
      <c r="G604" s="168" t="s">
        <v>1</v>
      </c>
      <c r="H604" s="169">
        <v>13.6</v>
      </c>
      <c r="I604" s="170">
        <v>2.59</v>
      </c>
      <c r="J604" s="280">
        <v>35.22</v>
      </c>
    </row>
    <row r="605" spans="1:10" ht="25.5" x14ac:dyDescent="0.2">
      <c r="A605" s="279" t="s">
        <v>1492</v>
      </c>
      <c r="B605" s="167" t="s">
        <v>1805</v>
      </c>
      <c r="C605" s="260" t="s">
        <v>68</v>
      </c>
      <c r="D605" s="260" t="s">
        <v>1806</v>
      </c>
      <c r="E605" s="527" t="s">
        <v>1495</v>
      </c>
      <c r="F605" s="527"/>
      <c r="G605" s="168" t="s">
        <v>8</v>
      </c>
      <c r="H605" s="169">
        <v>0.42</v>
      </c>
      <c r="I605" s="170">
        <v>3.69</v>
      </c>
      <c r="J605" s="280">
        <v>1.54</v>
      </c>
    </row>
    <row r="606" spans="1:10" x14ac:dyDescent="0.2">
      <c r="A606" s="279" t="s">
        <v>1492</v>
      </c>
      <c r="B606" s="167" t="s">
        <v>1807</v>
      </c>
      <c r="C606" s="260" t="s">
        <v>68</v>
      </c>
      <c r="D606" s="260" t="s">
        <v>1808</v>
      </c>
      <c r="E606" s="527" t="s">
        <v>1495</v>
      </c>
      <c r="F606" s="527"/>
      <c r="G606" s="168" t="s">
        <v>1809</v>
      </c>
      <c r="H606" s="169">
        <v>0.01</v>
      </c>
      <c r="I606" s="170">
        <v>44.78</v>
      </c>
      <c r="J606" s="280">
        <v>0.44</v>
      </c>
    </row>
    <row r="607" spans="1:10" x14ac:dyDescent="0.2">
      <c r="A607" s="281"/>
      <c r="B607" s="282"/>
      <c r="C607" s="282"/>
      <c r="D607" s="282"/>
      <c r="E607" s="282"/>
      <c r="F607" s="283"/>
      <c r="G607" s="282"/>
      <c r="H607" s="283"/>
      <c r="I607" s="282"/>
      <c r="J607" s="284"/>
    </row>
    <row r="608" spans="1:10" ht="13.5" thickBot="1" x14ac:dyDescent="0.25">
      <c r="A608" s="281"/>
      <c r="B608" s="282"/>
      <c r="C608" s="282"/>
      <c r="D608" s="282"/>
      <c r="E608" s="282"/>
      <c r="F608" s="283"/>
      <c r="G608" s="282"/>
      <c r="H608" s="533"/>
      <c r="I608" s="533"/>
      <c r="J608" s="284"/>
    </row>
    <row r="609" spans="1:10" ht="13.5" thickTop="1" x14ac:dyDescent="0.2">
      <c r="A609" s="285"/>
      <c r="B609" s="171"/>
      <c r="C609" s="171"/>
      <c r="D609" s="171"/>
      <c r="E609" s="171"/>
      <c r="F609" s="171"/>
      <c r="G609" s="171"/>
      <c r="H609" s="171"/>
      <c r="I609" s="171"/>
      <c r="J609" s="286"/>
    </row>
    <row r="610" spans="1:10" ht="15" x14ac:dyDescent="0.2">
      <c r="A610" s="273"/>
      <c r="B610" s="157" t="s">
        <v>399</v>
      </c>
      <c r="C610" s="268" t="s">
        <v>1472</v>
      </c>
      <c r="D610" s="268" t="s">
        <v>1473</v>
      </c>
      <c r="E610" s="525" t="s">
        <v>1474</v>
      </c>
      <c r="F610" s="525"/>
      <c r="G610" s="158" t="s">
        <v>1475</v>
      </c>
      <c r="H610" s="157" t="s">
        <v>1476</v>
      </c>
      <c r="I610" s="157" t="s">
        <v>1477</v>
      </c>
      <c r="J610" s="274" t="s">
        <v>1478</v>
      </c>
    </row>
    <row r="611" spans="1:10" ht="38.25" x14ac:dyDescent="0.2">
      <c r="A611" s="275" t="s">
        <v>409</v>
      </c>
      <c r="B611" s="159" t="s">
        <v>1810</v>
      </c>
      <c r="C611" s="267" t="s">
        <v>68</v>
      </c>
      <c r="D611" s="267" t="s">
        <v>626</v>
      </c>
      <c r="E611" s="526" t="s">
        <v>1795</v>
      </c>
      <c r="F611" s="526"/>
      <c r="G611" s="160" t="s">
        <v>1481</v>
      </c>
      <c r="H611" s="161">
        <v>1</v>
      </c>
      <c r="I611" s="162">
        <v>54</v>
      </c>
      <c r="J611" s="276">
        <v>54</v>
      </c>
    </row>
    <row r="612" spans="1:10" ht="25.5" x14ac:dyDescent="0.2">
      <c r="A612" s="277" t="s">
        <v>1482</v>
      </c>
      <c r="B612" s="163" t="s">
        <v>1486</v>
      </c>
      <c r="C612" s="259" t="s">
        <v>68</v>
      </c>
      <c r="D612" s="259" t="s">
        <v>1487</v>
      </c>
      <c r="E612" s="528" t="s">
        <v>1488</v>
      </c>
      <c r="F612" s="528"/>
      <c r="G612" s="164" t="s">
        <v>1489</v>
      </c>
      <c r="H612" s="165">
        <v>0.29499999999999998</v>
      </c>
      <c r="I612" s="166">
        <v>18.670000000000002</v>
      </c>
      <c r="J612" s="278">
        <v>5.5</v>
      </c>
    </row>
    <row r="613" spans="1:10" ht="51" x14ac:dyDescent="0.2">
      <c r="A613" s="277" t="s">
        <v>1482</v>
      </c>
      <c r="B613" s="163" t="s">
        <v>1801</v>
      </c>
      <c r="C613" s="259" t="s">
        <v>68</v>
      </c>
      <c r="D613" s="259" t="s">
        <v>1802</v>
      </c>
      <c r="E613" s="528" t="s">
        <v>1488</v>
      </c>
      <c r="F613" s="528"/>
      <c r="G613" s="164" t="s">
        <v>1508</v>
      </c>
      <c r="H613" s="165">
        <v>1.04E-2</v>
      </c>
      <c r="I613" s="166">
        <v>559.39</v>
      </c>
      <c r="J613" s="278">
        <v>5.81</v>
      </c>
    </row>
    <row r="614" spans="1:10" ht="25.5" x14ac:dyDescent="0.2">
      <c r="A614" s="277" t="s">
        <v>1482</v>
      </c>
      <c r="B614" s="163" t="s">
        <v>1598</v>
      </c>
      <c r="C614" s="259" t="s">
        <v>68</v>
      </c>
      <c r="D614" s="259" t="s">
        <v>1599</v>
      </c>
      <c r="E614" s="528" t="s">
        <v>1488</v>
      </c>
      <c r="F614" s="528"/>
      <c r="G614" s="164" t="s">
        <v>1489</v>
      </c>
      <c r="H614" s="165">
        <v>0.59</v>
      </c>
      <c r="I614" s="166">
        <v>23.1</v>
      </c>
      <c r="J614" s="278">
        <v>13.62</v>
      </c>
    </row>
    <row r="615" spans="1:10" ht="25.5" x14ac:dyDescent="0.2">
      <c r="A615" s="279" t="s">
        <v>1492</v>
      </c>
      <c r="B615" s="167" t="s">
        <v>1811</v>
      </c>
      <c r="C615" s="260" t="s">
        <v>68</v>
      </c>
      <c r="D615" s="260" t="s">
        <v>1812</v>
      </c>
      <c r="E615" s="527" t="s">
        <v>1495</v>
      </c>
      <c r="F615" s="527"/>
      <c r="G615" s="168" t="s">
        <v>1</v>
      </c>
      <c r="H615" s="169">
        <v>13.6</v>
      </c>
      <c r="I615" s="170">
        <v>2.0499999999999998</v>
      </c>
      <c r="J615" s="280">
        <v>27.88</v>
      </c>
    </row>
    <row r="616" spans="1:10" x14ac:dyDescent="0.2">
      <c r="A616" s="279" t="s">
        <v>1492</v>
      </c>
      <c r="B616" s="167" t="s">
        <v>1807</v>
      </c>
      <c r="C616" s="260" t="s">
        <v>68</v>
      </c>
      <c r="D616" s="260" t="s">
        <v>1808</v>
      </c>
      <c r="E616" s="527" t="s">
        <v>1495</v>
      </c>
      <c r="F616" s="527"/>
      <c r="G616" s="168" t="s">
        <v>1809</v>
      </c>
      <c r="H616" s="169">
        <v>5.0000000000000001E-3</v>
      </c>
      <c r="I616" s="170">
        <v>44.78</v>
      </c>
      <c r="J616" s="280">
        <v>0.22</v>
      </c>
    </row>
    <row r="617" spans="1:10" ht="25.5" x14ac:dyDescent="0.2">
      <c r="A617" s="279" t="s">
        <v>1492</v>
      </c>
      <c r="B617" s="167" t="s">
        <v>1813</v>
      </c>
      <c r="C617" s="260" t="s">
        <v>68</v>
      </c>
      <c r="D617" s="260" t="s">
        <v>1814</v>
      </c>
      <c r="E617" s="527" t="s">
        <v>1495</v>
      </c>
      <c r="F617" s="527"/>
      <c r="G617" s="168" t="s">
        <v>8</v>
      </c>
      <c r="H617" s="169">
        <v>0.42</v>
      </c>
      <c r="I617" s="170">
        <v>2.33</v>
      </c>
      <c r="J617" s="280">
        <v>0.97</v>
      </c>
    </row>
    <row r="618" spans="1:10" x14ac:dyDescent="0.2">
      <c r="A618" s="281"/>
      <c r="B618" s="282"/>
      <c r="C618" s="282"/>
      <c r="D618" s="282"/>
      <c r="E618" s="282"/>
      <c r="F618" s="283"/>
      <c r="G618" s="282"/>
      <c r="H618" s="283"/>
      <c r="I618" s="282"/>
      <c r="J618" s="284"/>
    </row>
    <row r="619" spans="1:10" ht="13.5" thickBot="1" x14ac:dyDescent="0.25">
      <c r="A619" s="281"/>
      <c r="B619" s="282"/>
      <c r="C619" s="282"/>
      <c r="D619" s="282"/>
      <c r="E619" s="282"/>
      <c r="F619" s="283"/>
      <c r="G619" s="282"/>
      <c r="H619" s="533"/>
      <c r="I619" s="533"/>
      <c r="J619" s="284"/>
    </row>
    <row r="620" spans="1:10" ht="13.5" thickTop="1" x14ac:dyDescent="0.2">
      <c r="A620" s="285"/>
      <c r="B620" s="171"/>
      <c r="C620" s="171"/>
      <c r="D620" s="171"/>
      <c r="E620" s="171"/>
      <c r="F620" s="171"/>
      <c r="G620" s="171"/>
      <c r="H620" s="171"/>
      <c r="I620" s="171"/>
      <c r="J620" s="286"/>
    </row>
    <row r="621" spans="1:10" ht="15" x14ac:dyDescent="0.2">
      <c r="A621" s="273"/>
      <c r="B621" s="157" t="s">
        <v>399</v>
      </c>
      <c r="C621" s="268" t="s">
        <v>1472</v>
      </c>
      <c r="D621" s="268" t="s">
        <v>1473</v>
      </c>
      <c r="E621" s="525" t="s">
        <v>1474</v>
      </c>
      <c r="F621" s="525"/>
      <c r="G621" s="158" t="s">
        <v>1475</v>
      </c>
      <c r="H621" s="157" t="s">
        <v>1476</v>
      </c>
      <c r="I621" s="157" t="s">
        <v>1477</v>
      </c>
      <c r="J621" s="274" t="s">
        <v>1478</v>
      </c>
    </row>
    <row r="622" spans="1:10" ht="38.25" x14ac:dyDescent="0.2">
      <c r="A622" s="275" t="s">
        <v>409</v>
      </c>
      <c r="B622" s="159" t="s">
        <v>1815</v>
      </c>
      <c r="C622" s="267" t="s">
        <v>68</v>
      </c>
      <c r="D622" s="267" t="s">
        <v>628</v>
      </c>
      <c r="E622" s="526" t="s">
        <v>1795</v>
      </c>
      <c r="F622" s="526"/>
      <c r="G622" s="160" t="s">
        <v>1481</v>
      </c>
      <c r="H622" s="161">
        <v>1</v>
      </c>
      <c r="I622" s="162">
        <v>86.3</v>
      </c>
      <c r="J622" s="276">
        <v>86.3</v>
      </c>
    </row>
    <row r="623" spans="1:10" ht="25.5" x14ac:dyDescent="0.2">
      <c r="A623" s="277" t="s">
        <v>1482</v>
      </c>
      <c r="B623" s="163" t="s">
        <v>1486</v>
      </c>
      <c r="C623" s="259" t="s">
        <v>68</v>
      </c>
      <c r="D623" s="259" t="s">
        <v>1487</v>
      </c>
      <c r="E623" s="528" t="s">
        <v>1488</v>
      </c>
      <c r="F623" s="528"/>
      <c r="G623" s="164" t="s">
        <v>1489</v>
      </c>
      <c r="H623" s="165">
        <v>0.495</v>
      </c>
      <c r="I623" s="166">
        <v>18.670000000000002</v>
      </c>
      <c r="J623" s="278">
        <v>9.24</v>
      </c>
    </row>
    <row r="624" spans="1:10" ht="25.5" x14ac:dyDescent="0.2">
      <c r="A624" s="277" t="s">
        <v>1482</v>
      </c>
      <c r="B624" s="163" t="s">
        <v>1598</v>
      </c>
      <c r="C624" s="259" t="s">
        <v>68</v>
      </c>
      <c r="D624" s="259" t="s">
        <v>1599</v>
      </c>
      <c r="E624" s="528" t="s">
        <v>1488</v>
      </c>
      <c r="F624" s="528"/>
      <c r="G624" s="164" t="s">
        <v>1489</v>
      </c>
      <c r="H624" s="165">
        <v>0.99</v>
      </c>
      <c r="I624" s="166">
        <v>23.1</v>
      </c>
      <c r="J624" s="278">
        <v>22.86</v>
      </c>
    </row>
    <row r="625" spans="1:10" ht="38.25" x14ac:dyDescent="0.2">
      <c r="A625" s="277" t="s">
        <v>1482</v>
      </c>
      <c r="B625" s="163" t="s">
        <v>1816</v>
      </c>
      <c r="C625" s="259" t="s">
        <v>68</v>
      </c>
      <c r="D625" s="259" t="s">
        <v>1817</v>
      </c>
      <c r="E625" s="528" t="s">
        <v>1488</v>
      </c>
      <c r="F625" s="528"/>
      <c r="G625" s="164" t="s">
        <v>1508</v>
      </c>
      <c r="H625" s="165">
        <v>1.38E-2</v>
      </c>
      <c r="I625" s="166">
        <v>686.41</v>
      </c>
      <c r="J625" s="278">
        <v>9.4700000000000006</v>
      </c>
    </row>
    <row r="626" spans="1:10" x14ac:dyDescent="0.2">
      <c r="A626" s="279" t="s">
        <v>1492</v>
      </c>
      <c r="B626" s="167" t="s">
        <v>1807</v>
      </c>
      <c r="C626" s="260" t="s">
        <v>68</v>
      </c>
      <c r="D626" s="260" t="s">
        <v>1808</v>
      </c>
      <c r="E626" s="527" t="s">
        <v>1495</v>
      </c>
      <c r="F626" s="527"/>
      <c r="G626" s="168" t="s">
        <v>1809</v>
      </c>
      <c r="H626" s="169">
        <v>0.01</v>
      </c>
      <c r="I626" s="170">
        <v>44.78</v>
      </c>
      <c r="J626" s="280">
        <v>0.44</v>
      </c>
    </row>
    <row r="627" spans="1:10" ht="25.5" x14ac:dyDescent="0.2">
      <c r="A627" s="279" t="s">
        <v>1492</v>
      </c>
      <c r="B627" s="167" t="s">
        <v>1820</v>
      </c>
      <c r="C627" s="260" t="s">
        <v>68</v>
      </c>
      <c r="D627" s="260" t="s">
        <v>1821</v>
      </c>
      <c r="E627" s="527" t="s">
        <v>1495</v>
      </c>
      <c r="F627" s="527"/>
      <c r="G627" s="168" t="s">
        <v>8</v>
      </c>
      <c r="H627" s="169">
        <v>0.42</v>
      </c>
      <c r="I627" s="170">
        <v>6.05</v>
      </c>
      <c r="J627" s="280">
        <v>2.54</v>
      </c>
    </row>
    <row r="628" spans="1:10" ht="25.5" x14ac:dyDescent="0.2">
      <c r="A628" s="279" t="s">
        <v>1492</v>
      </c>
      <c r="B628" s="167" t="s">
        <v>1818</v>
      </c>
      <c r="C628" s="260" t="s">
        <v>68</v>
      </c>
      <c r="D628" s="260" t="s">
        <v>1819</v>
      </c>
      <c r="E628" s="527" t="s">
        <v>1495</v>
      </c>
      <c r="F628" s="527"/>
      <c r="G628" s="168" t="s">
        <v>1</v>
      </c>
      <c r="H628" s="169">
        <v>13.6</v>
      </c>
      <c r="I628" s="170">
        <v>3.07</v>
      </c>
      <c r="J628" s="280">
        <v>41.75</v>
      </c>
    </row>
    <row r="629" spans="1:10" x14ac:dyDescent="0.2">
      <c r="A629" s="281"/>
      <c r="B629" s="282"/>
      <c r="C629" s="282"/>
      <c r="D629" s="282"/>
      <c r="E629" s="282"/>
      <c r="F629" s="283"/>
      <c r="G629" s="282"/>
      <c r="H629" s="283"/>
      <c r="I629" s="282"/>
      <c r="J629" s="284"/>
    </row>
    <row r="630" spans="1:10" ht="13.5" thickBot="1" x14ac:dyDescent="0.25">
      <c r="A630" s="281"/>
      <c r="B630" s="282"/>
      <c r="C630" s="282"/>
      <c r="D630" s="282"/>
      <c r="E630" s="282"/>
      <c r="F630" s="283"/>
      <c r="G630" s="282"/>
      <c r="H630" s="533"/>
      <c r="I630" s="533"/>
      <c r="J630" s="284"/>
    </row>
    <row r="631" spans="1:10" ht="13.5" thickTop="1" x14ac:dyDescent="0.2">
      <c r="A631" s="285"/>
      <c r="B631" s="171"/>
      <c r="C631" s="171"/>
      <c r="D631" s="171"/>
      <c r="E631" s="171"/>
      <c r="F631" s="171"/>
      <c r="G631" s="171"/>
      <c r="H631" s="171"/>
      <c r="I631" s="171"/>
      <c r="J631" s="286"/>
    </row>
    <row r="632" spans="1:10" ht="15" x14ac:dyDescent="0.2">
      <c r="A632" s="273"/>
      <c r="B632" s="157" t="s">
        <v>399</v>
      </c>
      <c r="C632" s="268" t="s">
        <v>1472</v>
      </c>
      <c r="D632" s="268" t="s">
        <v>1473</v>
      </c>
      <c r="E632" s="525" t="s">
        <v>1474</v>
      </c>
      <c r="F632" s="525"/>
      <c r="G632" s="158" t="s">
        <v>1475</v>
      </c>
      <c r="H632" s="157" t="s">
        <v>1476</v>
      </c>
      <c r="I632" s="157" t="s">
        <v>1477</v>
      </c>
      <c r="J632" s="274" t="s">
        <v>1478</v>
      </c>
    </row>
    <row r="633" spans="1:10" ht="38.25" x14ac:dyDescent="0.2">
      <c r="A633" s="275" t="s">
        <v>409</v>
      </c>
      <c r="B633" s="159" t="s">
        <v>1822</v>
      </c>
      <c r="C633" s="267" t="s">
        <v>68</v>
      </c>
      <c r="D633" s="267" t="s">
        <v>630</v>
      </c>
      <c r="E633" s="526" t="s">
        <v>1795</v>
      </c>
      <c r="F633" s="526"/>
      <c r="G633" s="160" t="s">
        <v>1481</v>
      </c>
      <c r="H633" s="161">
        <v>1</v>
      </c>
      <c r="I633" s="162">
        <v>81.98</v>
      </c>
      <c r="J633" s="276">
        <v>81.98</v>
      </c>
    </row>
    <row r="634" spans="1:10" ht="51" x14ac:dyDescent="0.2">
      <c r="A634" s="277" t="s">
        <v>1482</v>
      </c>
      <c r="B634" s="163" t="s">
        <v>1801</v>
      </c>
      <c r="C634" s="259" t="s">
        <v>68</v>
      </c>
      <c r="D634" s="259" t="s">
        <v>1802</v>
      </c>
      <c r="E634" s="528" t="s">
        <v>1488</v>
      </c>
      <c r="F634" s="528"/>
      <c r="G634" s="164" t="s">
        <v>1508</v>
      </c>
      <c r="H634" s="165">
        <v>9.1000000000000004E-3</v>
      </c>
      <c r="I634" s="166">
        <v>559.39</v>
      </c>
      <c r="J634" s="278">
        <v>5.09</v>
      </c>
    </row>
    <row r="635" spans="1:10" ht="25.5" x14ac:dyDescent="0.2">
      <c r="A635" s="277" t="s">
        <v>1482</v>
      </c>
      <c r="B635" s="163" t="s">
        <v>1486</v>
      </c>
      <c r="C635" s="259" t="s">
        <v>68</v>
      </c>
      <c r="D635" s="259" t="s">
        <v>1487</v>
      </c>
      <c r="E635" s="528" t="s">
        <v>1488</v>
      </c>
      <c r="F635" s="528"/>
      <c r="G635" s="164" t="s">
        <v>1489</v>
      </c>
      <c r="H635" s="165">
        <v>0.80500000000000005</v>
      </c>
      <c r="I635" s="166">
        <v>18.670000000000002</v>
      </c>
      <c r="J635" s="278">
        <v>15.02</v>
      </c>
    </row>
    <row r="636" spans="1:10" ht="25.5" x14ac:dyDescent="0.2">
      <c r="A636" s="277" t="s">
        <v>1482</v>
      </c>
      <c r="B636" s="163" t="s">
        <v>1598</v>
      </c>
      <c r="C636" s="259" t="s">
        <v>68</v>
      </c>
      <c r="D636" s="259" t="s">
        <v>1599</v>
      </c>
      <c r="E636" s="528" t="s">
        <v>1488</v>
      </c>
      <c r="F636" s="528"/>
      <c r="G636" s="164" t="s">
        <v>1489</v>
      </c>
      <c r="H636" s="165">
        <v>1.61</v>
      </c>
      <c r="I636" s="166">
        <v>23.1</v>
      </c>
      <c r="J636" s="278">
        <v>37.19</v>
      </c>
    </row>
    <row r="637" spans="1:10" ht="25.5" x14ac:dyDescent="0.2">
      <c r="A637" s="279" t="s">
        <v>1492</v>
      </c>
      <c r="B637" s="167" t="s">
        <v>1813</v>
      </c>
      <c r="C637" s="260" t="s">
        <v>68</v>
      </c>
      <c r="D637" s="260" t="s">
        <v>1814</v>
      </c>
      <c r="E637" s="527" t="s">
        <v>1495</v>
      </c>
      <c r="F637" s="527"/>
      <c r="G637" s="168" t="s">
        <v>8</v>
      </c>
      <c r="H637" s="169">
        <v>0.42</v>
      </c>
      <c r="I637" s="170">
        <v>2.33</v>
      </c>
      <c r="J637" s="280">
        <v>0.97</v>
      </c>
    </row>
    <row r="638" spans="1:10" ht="25.5" x14ac:dyDescent="0.2">
      <c r="A638" s="279" t="s">
        <v>1492</v>
      </c>
      <c r="B638" s="167" t="s">
        <v>1823</v>
      </c>
      <c r="C638" s="260" t="s">
        <v>68</v>
      </c>
      <c r="D638" s="260" t="s">
        <v>1824</v>
      </c>
      <c r="E638" s="527" t="s">
        <v>1495</v>
      </c>
      <c r="F638" s="527"/>
      <c r="G638" s="168" t="s">
        <v>1</v>
      </c>
      <c r="H638" s="169">
        <v>28.31</v>
      </c>
      <c r="I638" s="170">
        <v>0.83</v>
      </c>
      <c r="J638" s="280">
        <v>23.49</v>
      </c>
    </row>
    <row r="639" spans="1:10" x14ac:dyDescent="0.2">
      <c r="A639" s="279" t="s">
        <v>1492</v>
      </c>
      <c r="B639" s="167" t="s">
        <v>1807</v>
      </c>
      <c r="C639" s="260" t="s">
        <v>68</v>
      </c>
      <c r="D639" s="260" t="s">
        <v>1808</v>
      </c>
      <c r="E639" s="527" t="s">
        <v>1495</v>
      </c>
      <c r="F639" s="527"/>
      <c r="G639" s="168" t="s">
        <v>1809</v>
      </c>
      <c r="H639" s="169">
        <v>5.0000000000000001E-3</v>
      </c>
      <c r="I639" s="170">
        <v>44.78</v>
      </c>
      <c r="J639" s="280">
        <v>0.22</v>
      </c>
    </row>
    <row r="640" spans="1:10" x14ac:dyDescent="0.2">
      <c r="A640" s="281"/>
      <c r="B640" s="282"/>
      <c r="C640" s="282"/>
      <c r="D640" s="282"/>
      <c r="E640" s="282"/>
      <c r="F640" s="283"/>
      <c r="G640" s="282"/>
      <c r="H640" s="283"/>
      <c r="I640" s="282"/>
      <c r="J640" s="284"/>
    </row>
    <row r="641" spans="1:10" ht="13.5" thickBot="1" x14ac:dyDescent="0.25">
      <c r="A641" s="281"/>
      <c r="B641" s="282"/>
      <c r="C641" s="282"/>
      <c r="D641" s="282"/>
      <c r="E641" s="282"/>
      <c r="F641" s="283"/>
      <c r="G641" s="282"/>
      <c r="H641" s="533"/>
      <c r="I641" s="533"/>
      <c r="J641" s="284"/>
    </row>
    <row r="642" spans="1:10" ht="13.5" thickTop="1" x14ac:dyDescent="0.2">
      <c r="A642" s="285"/>
      <c r="B642" s="171"/>
      <c r="C642" s="171"/>
      <c r="D642" s="171"/>
      <c r="E642" s="171"/>
      <c r="F642" s="171"/>
      <c r="G642" s="171"/>
      <c r="H642" s="171"/>
      <c r="I642" s="171"/>
      <c r="J642" s="286"/>
    </row>
    <row r="643" spans="1:10" ht="15" x14ac:dyDescent="0.2">
      <c r="A643" s="273"/>
      <c r="B643" s="157" t="s">
        <v>399</v>
      </c>
      <c r="C643" s="268" t="s">
        <v>1472</v>
      </c>
      <c r="D643" s="268" t="s">
        <v>1473</v>
      </c>
      <c r="E643" s="525" t="s">
        <v>1474</v>
      </c>
      <c r="F643" s="525"/>
      <c r="G643" s="158" t="s">
        <v>1475</v>
      </c>
      <c r="H643" s="157" t="s">
        <v>1476</v>
      </c>
      <c r="I643" s="157" t="s">
        <v>1477</v>
      </c>
      <c r="J643" s="274" t="s">
        <v>1478</v>
      </c>
    </row>
    <row r="644" spans="1:10" ht="38.25" x14ac:dyDescent="0.2">
      <c r="A644" s="275" t="s">
        <v>409</v>
      </c>
      <c r="B644" s="159" t="s">
        <v>1825</v>
      </c>
      <c r="C644" s="267" t="s">
        <v>68</v>
      </c>
      <c r="D644" s="267" t="s">
        <v>634</v>
      </c>
      <c r="E644" s="526" t="s">
        <v>1795</v>
      </c>
      <c r="F644" s="526"/>
      <c r="G644" s="160" t="s">
        <v>1481</v>
      </c>
      <c r="H644" s="161">
        <v>1</v>
      </c>
      <c r="I644" s="162">
        <v>724.37</v>
      </c>
      <c r="J644" s="276">
        <v>724.37</v>
      </c>
    </row>
    <row r="645" spans="1:10" ht="25.5" x14ac:dyDescent="0.2">
      <c r="A645" s="277" t="s">
        <v>1482</v>
      </c>
      <c r="B645" s="163" t="s">
        <v>1511</v>
      </c>
      <c r="C645" s="259" t="s">
        <v>68</v>
      </c>
      <c r="D645" s="259" t="s">
        <v>1512</v>
      </c>
      <c r="E645" s="528" t="s">
        <v>1513</v>
      </c>
      <c r="F645" s="528"/>
      <c r="G645" s="164" t="s">
        <v>1514</v>
      </c>
      <c r="H645" s="165">
        <v>1.3160000000000001</v>
      </c>
      <c r="I645" s="166">
        <v>21.82</v>
      </c>
      <c r="J645" s="278">
        <v>28.71</v>
      </c>
    </row>
    <row r="646" spans="1:10" ht="25.5" x14ac:dyDescent="0.2">
      <c r="A646" s="277" t="s">
        <v>1482</v>
      </c>
      <c r="B646" s="163" t="s">
        <v>1826</v>
      </c>
      <c r="C646" s="259" t="s">
        <v>68</v>
      </c>
      <c r="D646" s="259" t="s">
        <v>1827</v>
      </c>
      <c r="E646" s="528" t="s">
        <v>1488</v>
      </c>
      <c r="F646" s="528"/>
      <c r="G646" s="164" t="s">
        <v>1489</v>
      </c>
      <c r="H646" s="165">
        <v>1.405</v>
      </c>
      <c r="I646" s="166">
        <v>22.99</v>
      </c>
      <c r="J646" s="278">
        <v>32.299999999999997</v>
      </c>
    </row>
    <row r="647" spans="1:10" ht="25.5" x14ac:dyDescent="0.2">
      <c r="A647" s="277" t="s">
        <v>1482</v>
      </c>
      <c r="B647" s="163" t="s">
        <v>1486</v>
      </c>
      <c r="C647" s="259" t="s">
        <v>68</v>
      </c>
      <c r="D647" s="259" t="s">
        <v>1487</v>
      </c>
      <c r="E647" s="528" t="s">
        <v>1488</v>
      </c>
      <c r="F647" s="528"/>
      <c r="G647" s="164" t="s">
        <v>1489</v>
      </c>
      <c r="H647" s="165">
        <v>0.70199999999999996</v>
      </c>
      <c r="I647" s="166">
        <v>18.670000000000002</v>
      </c>
      <c r="J647" s="278">
        <v>13.1</v>
      </c>
    </row>
    <row r="648" spans="1:10" ht="25.5" x14ac:dyDescent="0.2">
      <c r="A648" s="277" t="s">
        <v>1482</v>
      </c>
      <c r="B648" s="163" t="s">
        <v>1515</v>
      </c>
      <c r="C648" s="259" t="s">
        <v>68</v>
      </c>
      <c r="D648" s="259" t="s">
        <v>1516</v>
      </c>
      <c r="E648" s="528" t="s">
        <v>1513</v>
      </c>
      <c r="F648" s="528"/>
      <c r="G648" s="164" t="s">
        <v>1517</v>
      </c>
      <c r="H648" s="165">
        <v>8.8999999999999996E-2</v>
      </c>
      <c r="I648" s="166">
        <v>22.89</v>
      </c>
      <c r="J648" s="278">
        <v>2.0299999999999998</v>
      </c>
    </row>
    <row r="649" spans="1:10" x14ac:dyDescent="0.2">
      <c r="A649" s="279" t="s">
        <v>1492</v>
      </c>
      <c r="B649" s="167" t="s">
        <v>1830</v>
      </c>
      <c r="C649" s="260" t="s">
        <v>68</v>
      </c>
      <c r="D649" s="260" t="s">
        <v>1831</v>
      </c>
      <c r="E649" s="527" t="s">
        <v>1495</v>
      </c>
      <c r="F649" s="527"/>
      <c r="G649" s="168" t="s">
        <v>25</v>
      </c>
      <c r="H649" s="169">
        <v>0.97</v>
      </c>
      <c r="I649" s="170">
        <v>2.89</v>
      </c>
      <c r="J649" s="280">
        <v>2.8</v>
      </c>
    </row>
    <row r="650" spans="1:10" ht="38.25" x14ac:dyDescent="0.2">
      <c r="A650" s="279" t="s">
        <v>1492</v>
      </c>
      <c r="B650" s="167" t="s">
        <v>1828</v>
      </c>
      <c r="C650" s="260" t="s">
        <v>68</v>
      </c>
      <c r="D650" s="260" t="s">
        <v>1829</v>
      </c>
      <c r="E650" s="527" t="s">
        <v>1495</v>
      </c>
      <c r="F650" s="527"/>
      <c r="G650" s="168" t="s">
        <v>1481</v>
      </c>
      <c r="H650" s="169">
        <v>1.05</v>
      </c>
      <c r="I650" s="170">
        <v>585.53</v>
      </c>
      <c r="J650" s="280">
        <v>614.79999999999995</v>
      </c>
    </row>
    <row r="651" spans="1:10" ht="25.5" x14ac:dyDescent="0.2">
      <c r="A651" s="279" t="s">
        <v>1492</v>
      </c>
      <c r="B651" s="167" t="s">
        <v>1832</v>
      </c>
      <c r="C651" s="260" t="s">
        <v>68</v>
      </c>
      <c r="D651" s="260" t="s">
        <v>1833</v>
      </c>
      <c r="E651" s="527" t="s">
        <v>1495</v>
      </c>
      <c r="F651" s="527"/>
      <c r="G651" s="168" t="s">
        <v>25</v>
      </c>
      <c r="H651" s="169">
        <v>0.53</v>
      </c>
      <c r="I651" s="170">
        <v>57.8</v>
      </c>
      <c r="J651" s="280">
        <v>30.63</v>
      </c>
    </row>
    <row r="652" spans="1:10" x14ac:dyDescent="0.2">
      <c r="A652" s="281"/>
      <c r="B652" s="282"/>
      <c r="C652" s="282"/>
      <c r="D652" s="282"/>
      <c r="E652" s="282"/>
      <c r="F652" s="283"/>
      <c r="G652" s="282"/>
      <c r="H652" s="283"/>
      <c r="I652" s="282"/>
      <c r="J652" s="284"/>
    </row>
    <row r="653" spans="1:10" ht="13.5" thickBot="1" x14ac:dyDescent="0.25">
      <c r="A653" s="281"/>
      <c r="B653" s="282"/>
      <c r="C653" s="282"/>
      <c r="D653" s="282"/>
      <c r="E653" s="282"/>
      <c r="F653" s="283"/>
      <c r="G653" s="282"/>
      <c r="H653" s="533"/>
      <c r="I653" s="533"/>
      <c r="J653" s="284"/>
    </row>
    <row r="654" spans="1:10" ht="13.5" thickTop="1" x14ac:dyDescent="0.2">
      <c r="A654" s="285"/>
      <c r="B654" s="171"/>
      <c r="C654" s="171"/>
      <c r="D654" s="171"/>
      <c r="E654" s="171"/>
      <c r="F654" s="171"/>
      <c r="G654" s="171"/>
      <c r="H654" s="171"/>
      <c r="I654" s="171"/>
      <c r="J654" s="286"/>
    </row>
    <row r="655" spans="1:10" ht="15" x14ac:dyDescent="0.2">
      <c r="A655" s="273"/>
      <c r="B655" s="157" t="s">
        <v>399</v>
      </c>
      <c r="C655" s="268" t="s">
        <v>1472</v>
      </c>
      <c r="D655" s="268" t="s">
        <v>1473</v>
      </c>
      <c r="E655" s="525" t="s">
        <v>1474</v>
      </c>
      <c r="F655" s="525"/>
      <c r="G655" s="158" t="s">
        <v>1475</v>
      </c>
      <c r="H655" s="157" t="s">
        <v>1476</v>
      </c>
      <c r="I655" s="157" t="s">
        <v>1477</v>
      </c>
      <c r="J655" s="274" t="s">
        <v>1478</v>
      </c>
    </row>
    <row r="656" spans="1:10" ht="38.25" x14ac:dyDescent="0.2">
      <c r="A656" s="275" t="s">
        <v>409</v>
      </c>
      <c r="B656" s="159" t="s">
        <v>1834</v>
      </c>
      <c r="C656" s="267" t="s">
        <v>68</v>
      </c>
      <c r="D656" s="267" t="s">
        <v>639</v>
      </c>
      <c r="E656" s="526" t="s">
        <v>1795</v>
      </c>
      <c r="F656" s="526"/>
      <c r="G656" s="160" t="s">
        <v>1481</v>
      </c>
      <c r="H656" s="161">
        <v>1</v>
      </c>
      <c r="I656" s="162">
        <v>52.09</v>
      </c>
      <c r="J656" s="276">
        <v>52.09</v>
      </c>
    </row>
    <row r="657" spans="1:10" ht="25.5" x14ac:dyDescent="0.2">
      <c r="A657" s="277" t="s">
        <v>1482</v>
      </c>
      <c r="B657" s="163" t="s">
        <v>1486</v>
      </c>
      <c r="C657" s="259" t="s">
        <v>68</v>
      </c>
      <c r="D657" s="259" t="s">
        <v>1487</v>
      </c>
      <c r="E657" s="528" t="s">
        <v>1488</v>
      </c>
      <c r="F657" s="528"/>
      <c r="G657" s="164" t="s">
        <v>1489</v>
      </c>
      <c r="H657" s="165">
        <v>0.112</v>
      </c>
      <c r="I657" s="166">
        <v>18.670000000000002</v>
      </c>
      <c r="J657" s="278">
        <v>2.09</v>
      </c>
    </row>
    <row r="658" spans="1:10" ht="25.5" x14ac:dyDescent="0.2">
      <c r="A658" s="277" t="s">
        <v>1482</v>
      </c>
      <c r="B658" s="163" t="s">
        <v>1835</v>
      </c>
      <c r="C658" s="259" t="s">
        <v>68</v>
      </c>
      <c r="D658" s="259" t="s">
        <v>1836</v>
      </c>
      <c r="E658" s="528" t="s">
        <v>1488</v>
      </c>
      <c r="F658" s="528"/>
      <c r="G658" s="164" t="s">
        <v>1489</v>
      </c>
      <c r="H658" s="165">
        <v>0.34399999999999997</v>
      </c>
      <c r="I658" s="166">
        <v>17.489999999999998</v>
      </c>
      <c r="J658" s="278">
        <v>6.01</v>
      </c>
    </row>
    <row r="659" spans="1:10" ht="25.5" x14ac:dyDescent="0.2">
      <c r="A659" s="279" t="s">
        <v>1492</v>
      </c>
      <c r="B659" s="167" t="s">
        <v>1853</v>
      </c>
      <c r="C659" s="260" t="s">
        <v>68</v>
      </c>
      <c r="D659" s="260" t="s">
        <v>1854</v>
      </c>
      <c r="E659" s="527" t="s">
        <v>1495</v>
      </c>
      <c r="F659" s="527"/>
      <c r="G659" s="168" t="s">
        <v>8</v>
      </c>
      <c r="H659" s="169">
        <v>2.0005999999999999</v>
      </c>
      <c r="I659" s="170">
        <v>5.83</v>
      </c>
      <c r="J659" s="280">
        <v>11.66</v>
      </c>
    </row>
    <row r="660" spans="1:10" ht="25.5" x14ac:dyDescent="0.2">
      <c r="A660" s="279" t="s">
        <v>1492</v>
      </c>
      <c r="B660" s="167" t="s">
        <v>1845</v>
      </c>
      <c r="C660" s="260" t="s">
        <v>68</v>
      </c>
      <c r="D660" s="260" t="s">
        <v>1846</v>
      </c>
      <c r="E660" s="527" t="s">
        <v>1495</v>
      </c>
      <c r="F660" s="527"/>
      <c r="G660" s="168" t="s">
        <v>8</v>
      </c>
      <c r="H660" s="169">
        <v>0.76239999999999997</v>
      </c>
      <c r="I660" s="170">
        <v>5.14</v>
      </c>
      <c r="J660" s="280">
        <v>3.91</v>
      </c>
    </row>
    <row r="661" spans="1:10" ht="25.5" x14ac:dyDescent="0.2">
      <c r="A661" s="279" t="s">
        <v>1492</v>
      </c>
      <c r="B661" s="167" t="s">
        <v>1851</v>
      </c>
      <c r="C661" s="260" t="s">
        <v>68</v>
      </c>
      <c r="D661" s="260" t="s">
        <v>1852</v>
      </c>
      <c r="E661" s="527" t="s">
        <v>1495</v>
      </c>
      <c r="F661" s="527"/>
      <c r="G661" s="168" t="s">
        <v>8</v>
      </c>
      <c r="H661" s="169">
        <v>0.74070000000000003</v>
      </c>
      <c r="I661" s="170">
        <v>2.81</v>
      </c>
      <c r="J661" s="280">
        <v>2.08</v>
      </c>
    </row>
    <row r="662" spans="1:10" ht="25.5" x14ac:dyDescent="0.2">
      <c r="A662" s="279" t="s">
        <v>1492</v>
      </c>
      <c r="B662" s="167" t="s">
        <v>1847</v>
      </c>
      <c r="C662" s="260" t="s">
        <v>68</v>
      </c>
      <c r="D662" s="260" t="s">
        <v>1848</v>
      </c>
      <c r="E662" s="527" t="s">
        <v>1495</v>
      </c>
      <c r="F662" s="527"/>
      <c r="G662" s="168" t="s">
        <v>1</v>
      </c>
      <c r="H662" s="169">
        <v>10.093400000000001</v>
      </c>
      <c r="I662" s="170">
        <v>0.12</v>
      </c>
      <c r="J662" s="280">
        <v>1.21</v>
      </c>
    </row>
    <row r="663" spans="1:10" ht="25.5" x14ac:dyDescent="0.2">
      <c r="A663" s="279" t="s">
        <v>1492</v>
      </c>
      <c r="B663" s="167" t="s">
        <v>1841</v>
      </c>
      <c r="C663" s="260" t="s">
        <v>68</v>
      </c>
      <c r="D663" s="260" t="s">
        <v>1842</v>
      </c>
      <c r="E663" s="527" t="s">
        <v>1495</v>
      </c>
      <c r="F663" s="527"/>
      <c r="G663" s="168" t="s">
        <v>1481</v>
      </c>
      <c r="H663" s="169">
        <v>1.0529999999999999</v>
      </c>
      <c r="I663" s="170">
        <v>20.329999999999998</v>
      </c>
      <c r="J663" s="280">
        <v>21.4</v>
      </c>
    </row>
    <row r="664" spans="1:10" ht="38.25" x14ac:dyDescent="0.2">
      <c r="A664" s="279" t="s">
        <v>1492</v>
      </c>
      <c r="B664" s="167" t="s">
        <v>1837</v>
      </c>
      <c r="C664" s="260" t="s">
        <v>68</v>
      </c>
      <c r="D664" s="260" t="s">
        <v>1838</v>
      </c>
      <c r="E664" s="527" t="s">
        <v>1719</v>
      </c>
      <c r="F664" s="527"/>
      <c r="G664" s="168" t="s">
        <v>25</v>
      </c>
      <c r="H664" s="169">
        <v>0.54890000000000005</v>
      </c>
      <c r="I664" s="170">
        <v>3.52</v>
      </c>
      <c r="J664" s="280">
        <v>1.93</v>
      </c>
    </row>
    <row r="665" spans="1:10" ht="25.5" x14ac:dyDescent="0.2">
      <c r="A665" s="279" t="s">
        <v>1492</v>
      </c>
      <c r="B665" s="167" t="s">
        <v>1839</v>
      </c>
      <c r="C665" s="260" t="s">
        <v>68</v>
      </c>
      <c r="D665" s="260" t="s">
        <v>1840</v>
      </c>
      <c r="E665" s="527" t="s">
        <v>1495</v>
      </c>
      <c r="F665" s="527"/>
      <c r="G665" s="168" t="s">
        <v>1809</v>
      </c>
      <c r="H665" s="169">
        <v>2.4799999999999999E-2</v>
      </c>
      <c r="I665" s="170">
        <v>52.07</v>
      </c>
      <c r="J665" s="280">
        <v>1.29</v>
      </c>
    </row>
    <row r="666" spans="1:10" ht="25.5" x14ac:dyDescent="0.2">
      <c r="A666" s="279" t="s">
        <v>1492</v>
      </c>
      <c r="B666" s="167" t="s">
        <v>1849</v>
      </c>
      <c r="C666" s="260" t="s">
        <v>68</v>
      </c>
      <c r="D666" s="260" t="s">
        <v>1850</v>
      </c>
      <c r="E666" s="527" t="s">
        <v>1495</v>
      </c>
      <c r="F666" s="527"/>
      <c r="G666" s="168" t="s">
        <v>1</v>
      </c>
      <c r="H666" s="169">
        <v>0.4803</v>
      </c>
      <c r="I666" s="170">
        <v>0.28000000000000003</v>
      </c>
      <c r="J666" s="280">
        <v>0.13</v>
      </c>
    </row>
    <row r="667" spans="1:10" ht="25.5" x14ac:dyDescent="0.2">
      <c r="A667" s="279" t="s">
        <v>1492</v>
      </c>
      <c r="B667" s="167" t="s">
        <v>1843</v>
      </c>
      <c r="C667" s="260" t="s">
        <v>68</v>
      </c>
      <c r="D667" s="260" t="s">
        <v>1844</v>
      </c>
      <c r="E667" s="527" t="s">
        <v>1495</v>
      </c>
      <c r="F667" s="527"/>
      <c r="G667" s="168" t="s">
        <v>8</v>
      </c>
      <c r="H667" s="169">
        <v>1.2513000000000001</v>
      </c>
      <c r="I667" s="170">
        <v>0.31</v>
      </c>
      <c r="J667" s="280">
        <v>0.38</v>
      </c>
    </row>
    <row r="668" spans="1:10" x14ac:dyDescent="0.2">
      <c r="A668" s="281"/>
      <c r="B668" s="282"/>
      <c r="C668" s="282"/>
      <c r="D668" s="282"/>
      <c r="E668" s="282"/>
      <c r="F668" s="283"/>
      <c r="G668" s="282"/>
      <c r="H668" s="283"/>
      <c r="I668" s="282"/>
      <c r="J668" s="284"/>
    </row>
    <row r="669" spans="1:10" ht="13.5" thickBot="1" x14ac:dyDescent="0.25">
      <c r="A669" s="281"/>
      <c r="B669" s="282"/>
      <c r="C669" s="282"/>
      <c r="D669" s="282"/>
      <c r="E669" s="282"/>
      <c r="F669" s="283"/>
      <c r="G669" s="282"/>
      <c r="H669" s="533"/>
      <c r="I669" s="533"/>
      <c r="J669" s="284"/>
    </row>
    <row r="670" spans="1:10" ht="13.5" thickTop="1" x14ac:dyDescent="0.2">
      <c r="A670" s="285"/>
      <c r="B670" s="171"/>
      <c r="C670" s="171"/>
      <c r="D670" s="171"/>
      <c r="E670" s="171"/>
      <c r="F670" s="171"/>
      <c r="G670" s="171"/>
      <c r="H670" s="171"/>
      <c r="I670" s="171"/>
      <c r="J670" s="286"/>
    </row>
    <row r="671" spans="1:10" ht="15" x14ac:dyDescent="0.2">
      <c r="A671" s="273"/>
      <c r="B671" s="157" t="s">
        <v>399</v>
      </c>
      <c r="C671" s="268" t="s">
        <v>1472</v>
      </c>
      <c r="D671" s="268" t="s">
        <v>1473</v>
      </c>
      <c r="E671" s="525" t="s">
        <v>1474</v>
      </c>
      <c r="F671" s="525"/>
      <c r="G671" s="158" t="s">
        <v>1475</v>
      </c>
      <c r="H671" s="157" t="s">
        <v>1476</v>
      </c>
      <c r="I671" s="157" t="s">
        <v>1477</v>
      </c>
      <c r="J671" s="274" t="s">
        <v>1478</v>
      </c>
    </row>
    <row r="672" spans="1:10" x14ac:dyDescent="0.2">
      <c r="A672" s="275" t="s">
        <v>409</v>
      </c>
      <c r="B672" s="159" t="s">
        <v>1858</v>
      </c>
      <c r="C672" s="267" t="s">
        <v>68</v>
      </c>
      <c r="D672" s="267" t="s">
        <v>663</v>
      </c>
      <c r="E672" s="526" t="s">
        <v>1855</v>
      </c>
      <c r="F672" s="526"/>
      <c r="G672" s="160" t="s">
        <v>1</v>
      </c>
      <c r="H672" s="161">
        <v>1</v>
      </c>
      <c r="I672" s="162">
        <v>78.27</v>
      </c>
      <c r="J672" s="276">
        <v>78.27</v>
      </c>
    </row>
    <row r="673" spans="1:10" ht="25.5" x14ac:dyDescent="0.2">
      <c r="A673" s="277" t="s">
        <v>1482</v>
      </c>
      <c r="B673" s="163" t="s">
        <v>1859</v>
      </c>
      <c r="C673" s="259" t="s">
        <v>68</v>
      </c>
      <c r="D673" s="259" t="s">
        <v>1860</v>
      </c>
      <c r="E673" s="528" t="s">
        <v>1488</v>
      </c>
      <c r="F673" s="528"/>
      <c r="G673" s="164" t="s">
        <v>1489</v>
      </c>
      <c r="H673" s="165">
        <v>0.91400000000000003</v>
      </c>
      <c r="I673" s="166">
        <v>21.74</v>
      </c>
      <c r="J673" s="278">
        <v>19.87</v>
      </c>
    </row>
    <row r="674" spans="1:10" ht="25.5" x14ac:dyDescent="0.2">
      <c r="A674" s="277" t="s">
        <v>1482</v>
      </c>
      <c r="B674" s="163" t="s">
        <v>1486</v>
      </c>
      <c r="C674" s="259" t="s">
        <v>68</v>
      </c>
      <c r="D674" s="259" t="s">
        <v>1487</v>
      </c>
      <c r="E674" s="528" t="s">
        <v>1488</v>
      </c>
      <c r="F674" s="528"/>
      <c r="G674" s="164" t="s">
        <v>1489</v>
      </c>
      <c r="H674" s="165">
        <v>0.45700000000000002</v>
      </c>
      <c r="I674" s="166">
        <v>18.670000000000002</v>
      </c>
      <c r="J674" s="278">
        <v>8.5299999999999994</v>
      </c>
    </row>
    <row r="675" spans="1:10" ht="25.5" x14ac:dyDescent="0.2">
      <c r="A675" s="279" t="s">
        <v>1492</v>
      </c>
      <c r="B675" s="167" t="s">
        <v>1861</v>
      </c>
      <c r="C675" s="260" t="s">
        <v>68</v>
      </c>
      <c r="D675" s="260" t="s">
        <v>1862</v>
      </c>
      <c r="E675" s="527" t="s">
        <v>1495</v>
      </c>
      <c r="F675" s="527"/>
      <c r="G675" s="168" t="s">
        <v>1</v>
      </c>
      <c r="H675" s="169">
        <v>1</v>
      </c>
      <c r="I675" s="170">
        <v>49.87</v>
      </c>
      <c r="J675" s="280">
        <v>49.87</v>
      </c>
    </row>
    <row r="676" spans="1:10" x14ac:dyDescent="0.2">
      <c r="A676" s="281"/>
      <c r="B676" s="282"/>
      <c r="C676" s="282"/>
      <c r="D676" s="282"/>
      <c r="E676" s="282"/>
      <c r="F676" s="283"/>
      <c r="G676" s="282"/>
      <c r="H676" s="283"/>
      <c r="I676" s="282"/>
      <c r="J676" s="284"/>
    </row>
    <row r="677" spans="1:10" ht="13.5" thickBot="1" x14ac:dyDescent="0.25">
      <c r="A677" s="281"/>
      <c r="B677" s="282"/>
      <c r="C677" s="282"/>
      <c r="D677" s="282"/>
      <c r="E677" s="282"/>
      <c r="F677" s="283"/>
      <c r="G677" s="282"/>
      <c r="H677" s="283"/>
      <c r="I677" s="282"/>
      <c r="J677" s="284"/>
    </row>
    <row r="678" spans="1:10" ht="13.5" thickTop="1" x14ac:dyDescent="0.2">
      <c r="A678" s="287"/>
      <c r="B678" s="146"/>
      <c r="C678" s="146"/>
      <c r="D678" s="146"/>
      <c r="E678" s="146"/>
      <c r="F678" s="146"/>
      <c r="G678" s="146"/>
      <c r="H678" s="146"/>
      <c r="I678" s="146"/>
      <c r="J678" s="288"/>
    </row>
    <row r="679" spans="1:10" ht="14.25" x14ac:dyDescent="0.2">
      <c r="A679" s="289"/>
      <c r="B679" s="132" t="s">
        <v>399</v>
      </c>
      <c r="C679" s="269" t="s">
        <v>1472</v>
      </c>
      <c r="D679" s="269" t="s">
        <v>1473</v>
      </c>
      <c r="E679" s="529" t="s">
        <v>1474</v>
      </c>
      <c r="F679" s="529"/>
      <c r="G679" s="133" t="s">
        <v>1475</v>
      </c>
      <c r="H679" s="132" t="s">
        <v>1476</v>
      </c>
      <c r="I679" s="132" t="s">
        <v>1477</v>
      </c>
      <c r="J679" s="290" t="s">
        <v>1478</v>
      </c>
    </row>
    <row r="680" spans="1:10" x14ac:dyDescent="0.2">
      <c r="A680" s="291" t="s">
        <v>409</v>
      </c>
      <c r="B680" s="134" t="s">
        <v>1858</v>
      </c>
      <c r="C680" s="270" t="s">
        <v>68</v>
      </c>
      <c r="D680" s="270" t="s">
        <v>663</v>
      </c>
      <c r="E680" s="530" t="s">
        <v>1855</v>
      </c>
      <c r="F680" s="530"/>
      <c r="G680" s="135" t="s">
        <v>1</v>
      </c>
      <c r="H680" s="136">
        <v>1</v>
      </c>
      <c r="I680" s="137">
        <v>76.84</v>
      </c>
      <c r="J680" s="292">
        <v>76.84</v>
      </c>
    </row>
    <row r="681" spans="1:10" ht="25.5" x14ac:dyDescent="0.2">
      <c r="A681" s="293" t="s">
        <v>1482</v>
      </c>
      <c r="B681" s="138" t="s">
        <v>1486</v>
      </c>
      <c r="C681" s="271" t="s">
        <v>68</v>
      </c>
      <c r="D681" s="271" t="s">
        <v>1487</v>
      </c>
      <c r="E681" s="531" t="s">
        <v>1488</v>
      </c>
      <c r="F681" s="531"/>
      <c r="G681" s="139" t="s">
        <v>1489</v>
      </c>
      <c r="H681" s="140">
        <v>0.45700000000000002</v>
      </c>
      <c r="I681" s="141">
        <v>18.54</v>
      </c>
      <c r="J681" s="294">
        <v>8.4700000000000006</v>
      </c>
    </row>
    <row r="682" spans="1:10" ht="25.5" x14ac:dyDescent="0.2">
      <c r="A682" s="293" t="s">
        <v>1482</v>
      </c>
      <c r="B682" s="138" t="s">
        <v>1859</v>
      </c>
      <c r="C682" s="271" t="s">
        <v>68</v>
      </c>
      <c r="D682" s="271" t="s">
        <v>1860</v>
      </c>
      <c r="E682" s="531" t="s">
        <v>1488</v>
      </c>
      <c r="F682" s="531"/>
      <c r="G682" s="139" t="s">
        <v>1489</v>
      </c>
      <c r="H682" s="140">
        <v>0.91400000000000003</v>
      </c>
      <c r="I682" s="141">
        <v>21.61</v>
      </c>
      <c r="J682" s="294">
        <v>19.75</v>
      </c>
    </row>
    <row r="683" spans="1:10" ht="25.5" x14ac:dyDescent="0.2">
      <c r="A683" s="295" t="s">
        <v>1492</v>
      </c>
      <c r="B683" s="142" t="s">
        <v>1861</v>
      </c>
      <c r="C683" s="272" t="s">
        <v>68</v>
      </c>
      <c r="D683" s="272" t="s">
        <v>1862</v>
      </c>
      <c r="E683" s="532" t="s">
        <v>1495</v>
      </c>
      <c r="F683" s="532"/>
      <c r="G683" s="143" t="s">
        <v>1</v>
      </c>
      <c r="H683" s="144">
        <v>1</v>
      </c>
      <c r="I683" s="145">
        <v>48.62</v>
      </c>
      <c r="J683" s="296">
        <v>48.62</v>
      </c>
    </row>
    <row r="684" spans="1:10" x14ac:dyDescent="0.2">
      <c r="A684" s="281"/>
      <c r="B684" s="282"/>
      <c r="C684" s="282"/>
      <c r="D684" s="282"/>
      <c r="E684" s="282"/>
      <c r="F684" s="283"/>
      <c r="G684" s="282"/>
      <c r="H684" s="283"/>
      <c r="I684" s="282"/>
      <c r="J684" s="284"/>
    </row>
    <row r="685" spans="1:10" ht="13.5" thickBot="1" x14ac:dyDescent="0.25">
      <c r="A685" s="281"/>
      <c r="B685" s="282"/>
      <c r="C685" s="282"/>
      <c r="D685" s="282"/>
      <c r="E685" s="282"/>
      <c r="F685" s="283"/>
      <c r="G685" s="282"/>
      <c r="H685" s="283"/>
      <c r="I685" s="282"/>
      <c r="J685" s="284"/>
    </row>
    <row r="686" spans="1:10" ht="13.5" thickTop="1" x14ac:dyDescent="0.2">
      <c r="A686" s="285"/>
      <c r="B686" s="171"/>
      <c r="C686" s="171"/>
      <c r="D686" s="171"/>
      <c r="E686" s="171"/>
      <c r="F686" s="171"/>
      <c r="G686" s="171"/>
      <c r="H686" s="171"/>
      <c r="I686" s="171"/>
      <c r="J686" s="286"/>
    </row>
    <row r="687" spans="1:10" ht="15" x14ac:dyDescent="0.2">
      <c r="A687" s="273"/>
      <c r="B687" s="157" t="s">
        <v>399</v>
      </c>
      <c r="C687" s="268" t="s">
        <v>1472</v>
      </c>
      <c r="D687" s="268" t="s">
        <v>1473</v>
      </c>
      <c r="E687" s="525" t="s">
        <v>1474</v>
      </c>
      <c r="F687" s="525"/>
      <c r="G687" s="158" t="s">
        <v>1475</v>
      </c>
      <c r="H687" s="157" t="s">
        <v>1476</v>
      </c>
      <c r="I687" s="157" t="s">
        <v>1477</v>
      </c>
      <c r="J687" s="274" t="s">
        <v>1478</v>
      </c>
    </row>
    <row r="688" spans="1:10" ht="25.5" x14ac:dyDescent="0.2">
      <c r="A688" s="275" t="s">
        <v>409</v>
      </c>
      <c r="B688" s="159" t="s">
        <v>1863</v>
      </c>
      <c r="C688" s="267" t="s">
        <v>68</v>
      </c>
      <c r="D688" s="267" t="s">
        <v>665</v>
      </c>
      <c r="E688" s="526" t="s">
        <v>1864</v>
      </c>
      <c r="F688" s="526"/>
      <c r="G688" s="160" t="s">
        <v>1</v>
      </c>
      <c r="H688" s="161">
        <v>1</v>
      </c>
      <c r="I688" s="162">
        <v>332.57</v>
      </c>
      <c r="J688" s="276">
        <v>332.57</v>
      </c>
    </row>
    <row r="689" spans="1:10" ht="25.5" x14ac:dyDescent="0.2">
      <c r="A689" s="277" t="s">
        <v>1482</v>
      </c>
      <c r="B689" s="163" t="s">
        <v>1865</v>
      </c>
      <c r="C689" s="259" t="s">
        <v>68</v>
      </c>
      <c r="D689" s="259" t="s">
        <v>1866</v>
      </c>
      <c r="E689" s="528" t="s">
        <v>1488</v>
      </c>
      <c r="F689" s="528"/>
      <c r="G689" s="164" t="s">
        <v>1489</v>
      </c>
      <c r="H689" s="165">
        <v>0.94850000000000001</v>
      </c>
      <c r="I689" s="166">
        <v>22.12</v>
      </c>
      <c r="J689" s="278">
        <v>20.98</v>
      </c>
    </row>
    <row r="690" spans="1:10" ht="12.75" customHeight="1" x14ac:dyDescent="0.2">
      <c r="A690" s="277" t="s">
        <v>1482</v>
      </c>
      <c r="B690" s="163" t="s">
        <v>1486</v>
      </c>
      <c r="C690" s="259" t="s">
        <v>68</v>
      </c>
      <c r="D690" s="259" t="s">
        <v>1487</v>
      </c>
      <c r="E690" s="528" t="s">
        <v>1488</v>
      </c>
      <c r="F690" s="528"/>
      <c r="G690" s="164" t="s">
        <v>1489</v>
      </c>
      <c r="H690" s="165">
        <v>0.29880000000000001</v>
      </c>
      <c r="I690" s="166">
        <v>18.670000000000002</v>
      </c>
      <c r="J690" s="278">
        <v>5.57</v>
      </c>
    </row>
    <row r="691" spans="1:10" ht="25.5" customHeight="1" x14ac:dyDescent="0.2">
      <c r="A691" s="279" t="s">
        <v>1492</v>
      </c>
      <c r="B691" s="167" t="s">
        <v>1867</v>
      </c>
      <c r="C691" s="260" t="s">
        <v>68</v>
      </c>
      <c r="D691" s="260" t="s">
        <v>1868</v>
      </c>
      <c r="E691" s="527" t="s">
        <v>1495</v>
      </c>
      <c r="F691" s="527"/>
      <c r="G691" s="168" t="s">
        <v>1</v>
      </c>
      <c r="H691" s="169">
        <v>1</v>
      </c>
      <c r="I691" s="170">
        <v>190.46</v>
      </c>
      <c r="J691" s="280">
        <v>190.46</v>
      </c>
    </row>
    <row r="692" spans="1:10" ht="25.5" customHeight="1" x14ac:dyDescent="0.2">
      <c r="A692" s="279" t="s">
        <v>1492</v>
      </c>
      <c r="B692" s="167" t="s">
        <v>1869</v>
      </c>
      <c r="C692" s="260" t="s">
        <v>68</v>
      </c>
      <c r="D692" s="260" t="s">
        <v>1870</v>
      </c>
      <c r="E692" s="527" t="s">
        <v>1495</v>
      </c>
      <c r="F692" s="527"/>
      <c r="G692" s="168" t="s">
        <v>1</v>
      </c>
      <c r="H692" s="169">
        <v>6</v>
      </c>
      <c r="I692" s="170">
        <v>19.260000000000002</v>
      </c>
      <c r="J692" s="280">
        <v>115.56</v>
      </c>
    </row>
    <row r="693" spans="1:10" x14ac:dyDescent="0.2">
      <c r="A693" s="281"/>
      <c r="B693" s="282"/>
      <c r="C693" s="282"/>
      <c r="D693" s="282"/>
      <c r="E693" s="282"/>
      <c r="F693" s="283"/>
      <c r="G693" s="282"/>
      <c r="H693" s="283"/>
      <c r="I693" s="282"/>
      <c r="J693" s="284"/>
    </row>
    <row r="694" spans="1:10" ht="13.5" thickBot="1" x14ac:dyDescent="0.25">
      <c r="A694" s="281"/>
      <c r="B694" s="282"/>
      <c r="C694" s="282"/>
      <c r="D694" s="282"/>
      <c r="E694" s="282"/>
      <c r="F694" s="283"/>
      <c r="G694" s="282"/>
      <c r="H694" s="283"/>
      <c r="I694" s="282"/>
      <c r="J694" s="284"/>
    </row>
    <row r="695" spans="1:10" ht="13.5" thickTop="1" x14ac:dyDescent="0.2">
      <c r="A695" s="285"/>
      <c r="B695" s="171"/>
      <c r="C695" s="171"/>
      <c r="D695" s="171"/>
      <c r="E695" s="171"/>
      <c r="F695" s="171"/>
      <c r="G695" s="171"/>
      <c r="H695" s="171"/>
      <c r="I695" s="171"/>
      <c r="J695" s="286"/>
    </row>
    <row r="696" spans="1:10" ht="15" x14ac:dyDescent="0.2">
      <c r="A696" s="273"/>
      <c r="B696" s="157" t="s">
        <v>399</v>
      </c>
      <c r="C696" s="268" t="s">
        <v>1472</v>
      </c>
      <c r="D696" s="268" t="s">
        <v>1473</v>
      </c>
      <c r="E696" s="525" t="s">
        <v>1474</v>
      </c>
      <c r="F696" s="525"/>
      <c r="G696" s="158" t="s">
        <v>1475</v>
      </c>
      <c r="H696" s="157" t="s">
        <v>1476</v>
      </c>
      <c r="I696" s="157" t="s">
        <v>1477</v>
      </c>
      <c r="J696" s="274" t="s">
        <v>1478</v>
      </c>
    </row>
    <row r="697" spans="1:10" ht="25.5" x14ac:dyDescent="0.2">
      <c r="A697" s="275" t="s">
        <v>409</v>
      </c>
      <c r="B697" s="159" t="s">
        <v>1871</v>
      </c>
      <c r="C697" s="267" t="s">
        <v>68</v>
      </c>
      <c r="D697" s="267" t="s">
        <v>1872</v>
      </c>
      <c r="E697" s="526" t="s">
        <v>1873</v>
      </c>
      <c r="F697" s="526"/>
      <c r="G697" s="160" t="s">
        <v>1481</v>
      </c>
      <c r="H697" s="161">
        <v>1</v>
      </c>
      <c r="I697" s="162">
        <v>71.63</v>
      </c>
      <c r="J697" s="276">
        <v>71.63</v>
      </c>
    </row>
    <row r="698" spans="1:10" ht="25.5" x14ac:dyDescent="0.2">
      <c r="A698" s="277" t="s">
        <v>1482</v>
      </c>
      <c r="B698" s="163" t="s">
        <v>1486</v>
      </c>
      <c r="C698" s="259" t="s">
        <v>68</v>
      </c>
      <c r="D698" s="259" t="s">
        <v>1487</v>
      </c>
      <c r="E698" s="528" t="s">
        <v>1488</v>
      </c>
      <c r="F698" s="528"/>
      <c r="G698" s="164" t="s">
        <v>1489</v>
      </c>
      <c r="H698" s="165">
        <v>9.7000000000000003E-2</v>
      </c>
      <c r="I698" s="166">
        <v>18.670000000000002</v>
      </c>
      <c r="J698" s="278">
        <v>1.81</v>
      </c>
    </row>
    <row r="699" spans="1:10" ht="25.5" x14ac:dyDescent="0.2">
      <c r="A699" s="277" t="s">
        <v>1482</v>
      </c>
      <c r="B699" s="163" t="s">
        <v>1878</v>
      </c>
      <c r="C699" s="259" t="s">
        <v>68</v>
      </c>
      <c r="D699" s="259" t="s">
        <v>1879</v>
      </c>
      <c r="E699" s="528" t="s">
        <v>1488</v>
      </c>
      <c r="F699" s="528"/>
      <c r="G699" s="164" t="s">
        <v>1489</v>
      </c>
      <c r="H699" s="165">
        <v>9.0999999999999998E-2</v>
      </c>
      <c r="I699" s="166">
        <v>22.3</v>
      </c>
      <c r="J699" s="278">
        <v>2.02</v>
      </c>
    </row>
    <row r="700" spans="1:10" ht="25.5" x14ac:dyDescent="0.2">
      <c r="A700" s="277" t="s">
        <v>1482</v>
      </c>
      <c r="B700" s="163" t="s">
        <v>1876</v>
      </c>
      <c r="C700" s="259" t="s">
        <v>68</v>
      </c>
      <c r="D700" s="259" t="s">
        <v>1877</v>
      </c>
      <c r="E700" s="528" t="s">
        <v>1513</v>
      </c>
      <c r="F700" s="528"/>
      <c r="G700" s="164" t="s">
        <v>1514</v>
      </c>
      <c r="H700" s="165">
        <v>1.2999999999999999E-3</v>
      </c>
      <c r="I700" s="166">
        <v>19.07</v>
      </c>
      <c r="J700" s="278">
        <v>0.02</v>
      </c>
    </row>
    <row r="701" spans="1:10" ht="25.5" x14ac:dyDescent="0.2">
      <c r="A701" s="277" t="s">
        <v>1482</v>
      </c>
      <c r="B701" s="163" t="s">
        <v>1874</v>
      </c>
      <c r="C701" s="259" t="s">
        <v>68</v>
      </c>
      <c r="D701" s="259" t="s">
        <v>1875</v>
      </c>
      <c r="E701" s="528" t="s">
        <v>1513</v>
      </c>
      <c r="F701" s="528"/>
      <c r="G701" s="164" t="s">
        <v>1517</v>
      </c>
      <c r="H701" s="165">
        <v>8.9999999999999998E-4</v>
      </c>
      <c r="I701" s="166">
        <v>19.91</v>
      </c>
      <c r="J701" s="278">
        <v>0.01</v>
      </c>
    </row>
    <row r="702" spans="1:10" ht="38.25" x14ac:dyDescent="0.2">
      <c r="A702" s="279" t="s">
        <v>1492</v>
      </c>
      <c r="B702" s="167" t="s">
        <v>1518</v>
      </c>
      <c r="C702" s="260" t="s">
        <v>68</v>
      </c>
      <c r="D702" s="260" t="s">
        <v>1519</v>
      </c>
      <c r="E702" s="527" t="s">
        <v>1495</v>
      </c>
      <c r="F702" s="527"/>
      <c r="G702" s="168" t="s">
        <v>1498</v>
      </c>
      <c r="H702" s="169">
        <v>1.1659999999999999</v>
      </c>
      <c r="I702" s="170">
        <v>50.19</v>
      </c>
      <c r="J702" s="280">
        <v>58.52</v>
      </c>
    </row>
    <row r="703" spans="1:10" ht="38.25" x14ac:dyDescent="0.2">
      <c r="A703" s="279" t="s">
        <v>1492</v>
      </c>
      <c r="B703" s="167" t="s">
        <v>1880</v>
      </c>
      <c r="C703" s="260" t="s">
        <v>68</v>
      </c>
      <c r="D703" s="260" t="s">
        <v>1881</v>
      </c>
      <c r="E703" s="527" t="s">
        <v>1495</v>
      </c>
      <c r="F703" s="527"/>
      <c r="G703" s="168" t="s">
        <v>67</v>
      </c>
      <c r="H703" s="169">
        <v>4.1500000000000004</v>
      </c>
      <c r="I703" s="170">
        <v>2.23</v>
      </c>
      <c r="J703" s="280">
        <v>9.25</v>
      </c>
    </row>
    <row r="704" spans="1:10" x14ac:dyDescent="0.2">
      <c r="A704" s="281"/>
      <c r="B704" s="282"/>
      <c r="C704" s="282"/>
      <c r="D704" s="282"/>
      <c r="E704" s="282"/>
      <c r="F704" s="283"/>
      <c r="G704" s="282"/>
      <c r="H704" s="283"/>
      <c r="I704" s="282"/>
      <c r="J704" s="284"/>
    </row>
    <row r="705" spans="1:10" ht="13.5" thickBot="1" x14ac:dyDescent="0.25">
      <c r="A705" s="281"/>
      <c r="B705" s="282"/>
      <c r="C705" s="282"/>
      <c r="D705" s="282"/>
      <c r="E705" s="282"/>
      <c r="F705" s="283"/>
      <c r="G705" s="282"/>
      <c r="H705" s="283"/>
      <c r="I705" s="282"/>
      <c r="J705" s="284"/>
    </row>
    <row r="706" spans="1:10" ht="13.5" thickTop="1" x14ac:dyDescent="0.2">
      <c r="A706" s="285"/>
      <c r="B706" s="171"/>
      <c r="C706" s="171"/>
      <c r="D706" s="171"/>
      <c r="E706" s="171"/>
      <c r="F706" s="171"/>
      <c r="G706" s="171"/>
      <c r="H706" s="171"/>
      <c r="I706" s="171"/>
      <c r="J706" s="286"/>
    </row>
    <row r="707" spans="1:10" ht="15" x14ac:dyDescent="0.2">
      <c r="A707" s="273"/>
      <c r="B707" s="157" t="s">
        <v>399</v>
      </c>
      <c r="C707" s="268" t="s">
        <v>1472</v>
      </c>
      <c r="D707" s="268" t="s">
        <v>1473</v>
      </c>
      <c r="E707" s="525" t="s">
        <v>1474</v>
      </c>
      <c r="F707" s="525"/>
      <c r="G707" s="158" t="s">
        <v>1475</v>
      </c>
      <c r="H707" s="157" t="s">
        <v>1476</v>
      </c>
      <c r="I707" s="157" t="s">
        <v>1477</v>
      </c>
      <c r="J707" s="274" t="s">
        <v>1478</v>
      </c>
    </row>
    <row r="708" spans="1:10" ht="51" x14ac:dyDescent="0.2">
      <c r="A708" s="275" t="s">
        <v>409</v>
      </c>
      <c r="B708" s="159" t="s">
        <v>1882</v>
      </c>
      <c r="C708" s="267" t="s">
        <v>68</v>
      </c>
      <c r="D708" s="267" t="s">
        <v>830</v>
      </c>
      <c r="E708" s="526" t="s">
        <v>1766</v>
      </c>
      <c r="F708" s="526"/>
      <c r="G708" s="160" t="s">
        <v>1481</v>
      </c>
      <c r="H708" s="161">
        <v>1</v>
      </c>
      <c r="I708" s="162">
        <v>44.84</v>
      </c>
      <c r="J708" s="276">
        <v>44.84</v>
      </c>
    </row>
    <row r="709" spans="1:10" ht="25.5" x14ac:dyDescent="0.2">
      <c r="A709" s="277" t="s">
        <v>1482</v>
      </c>
      <c r="B709" s="163" t="s">
        <v>1598</v>
      </c>
      <c r="C709" s="259" t="s">
        <v>68</v>
      </c>
      <c r="D709" s="259" t="s">
        <v>1599</v>
      </c>
      <c r="E709" s="528" t="s">
        <v>1488</v>
      </c>
      <c r="F709" s="528"/>
      <c r="G709" s="164" t="s">
        <v>1489</v>
      </c>
      <c r="H709" s="165">
        <v>0.58899999999999997</v>
      </c>
      <c r="I709" s="166">
        <v>23.1</v>
      </c>
      <c r="J709" s="278">
        <v>13.6</v>
      </c>
    </row>
    <row r="710" spans="1:10" ht="25.5" x14ac:dyDescent="0.2">
      <c r="A710" s="277" t="s">
        <v>1482</v>
      </c>
      <c r="B710" s="163" t="s">
        <v>1486</v>
      </c>
      <c r="C710" s="259" t="s">
        <v>68</v>
      </c>
      <c r="D710" s="259" t="s">
        <v>1487</v>
      </c>
      <c r="E710" s="528" t="s">
        <v>1488</v>
      </c>
      <c r="F710" s="528"/>
      <c r="G710" s="164" t="s">
        <v>1489</v>
      </c>
      <c r="H710" s="165">
        <v>0.29399999999999998</v>
      </c>
      <c r="I710" s="166">
        <v>18.670000000000002</v>
      </c>
      <c r="J710" s="278">
        <v>5.48</v>
      </c>
    </row>
    <row r="711" spans="1:10" ht="38.25" x14ac:dyDescent="0.2">
      <c r="A711" s="277" t="s">
        <v>1482</v>
      </c>
      <c r="B711" s="163" t="s">
        <v>1883</v>
      </c>
      <c r="C711" s="259" t="s">
        <v>68</v>
      </c>
      <c r="D711" s="259" t="s">
        <v>1884</v>
      </c>
      <c r="E711" s="528" t="s">
        <v>1488</v>
      </c>
      <c r="F711" s="528"/>
      <c r="G711" s="164" t="s">
        <v>1508</v>
      </c>
      <c r="H711" s="165">
        <v>4.3099999999999999E-2</v>
      </c>
      <c r="I711" s="166">
        <v>589.75</v>
      </c>
      <c r="J711" s="278">
        <v>25.41</v>
      </c>
    </row>
    <row r="712" spans="1:10" x14ac:dyDescent="0.2">
      <c r="A712" s="279" t="s">
        <v>1492</v>
      </c>
      <c r="B712" s="167" t="s">
        <v>1697</v>
      </c>
      <c r="C712" s="260" t="s">
        <v>68</v>
      </c>
      <c r="D712" s="260" t="s">
        <v>1698</v>
      </c>
      <c r="E712" s="527" t="s">
        <v>1495</v>
      </c>
      <c r="F712" s="527"/>
      <c r="G712" s="168" t="s">
        <v>25</v>
      </c>
      <c r="H712" s="169">
        <v>0.5</v>
      </c>
      <c r="I712" s="170">
        <v>0.7</v>
      </c>
      <c r="J712" s="280">
        <v>0.35</v>
      </c>
    </row>
    <row r="713" spans="1:10" x14ac:dyDescent="0.2">
      <c r="A713" s="281"/>
      <c r="B713" s="282"/>
      <c r="C713" s="282"/>
      <c r="D713" s="282"/>
      <c r="E713" s="282"/>
      <c r="F713" s="283"/>
      <c r="G713" s="282"/>
      <c r="H713" s="283"/>
      <c r="I713" s="282"/>
      <c r="J713" s="284"/>
    </row>
    <row r="714" spans="1:10" ht="13.5" thickBot="1" x14ac:dyDescent="0.25">
      <c r="A714" s="281"/>
      <c r="B714" s="282"/>
      <c r="C714" s="282"/>
      <c r="D714" s="282"/>
      <c r="E714" s="282"/>
      <c r="F714" s="283"/>
      <c r="G714" s="282"/>
      <c r="H714" s="283"/>
      <c r="I714" s="282"/>
      <c r="J714" s="284"/>
    </row>
    <row r="715" spans="1:10" ht="13.5" thickTop="1" x14ac:dyDescent="0.2">
      <c r="A715" s="285"/>
      <c r="B715" s="171"/>
      <c r="C715" s="171"/>
      <c r="D715" s="171"/>
      <c r="E715" s="171"/>
      <c r="F715" s="171"/>
      <c r="G715" s="171"/>
      <c r="H715" s="171"/>
      <c r="I715" s="171"/>
      <c r="J715" s="286"/>
    </row>
    <row r="716" spans="1:10" ht="15" x14ac:dyDescent="0.2">
      <c r="A716" s="273"/>
      <c r="B716" s="157" t="s">
        <v>399</v>
      </c>
      <c r="C716" s="268" t="s">
        <v>1472</v>
      </c>
      <c r="D716" s="268" t="s">
        <v>1473</v>
      </c>
      <c r="E716" s="525" t="s">
        <v>1474</v>
      </c>
      <c r="F716" s="525"/>
      <c r="G716" s="158" t="s">
        <v>1475</v>
      </c>
      <c r="H716" s="157" t="s">
        <v>1476</v>
      </c>
      <c r="I716" s="157" t="s">
        <v>1477</v>
      </c>
      <c r="J716" s="274" t="s">
        <v>1478</v>
      </c>
    </row>
    <row r="717" spans="1:10" ht="25.5" x14ac:dyDescent="0.2">
      <c r="A717" s="275" t="s">
        <v>409</v>
      </c>
      <c r="B717" s="159" t="s">
        <v>1885</v>
      </c>
      <c r="C717" s="267" t="s">
        <v>68</v>
      </c>
      <c r="D717" s="267" t="s">
        <v>831</v>
      </c>
      <c r="E717" s="526" t="s">
        <v>1886</v>
      </c>
      <c r="F717" s="526"/>
      <c r="G717" s="160" t="s">
        <v>1481</v>
      </c>
      <c r="H717" s="161">
        <v>1</v>
      </c>
      <c r="I717" s="162">
        <v>49.01</v>
      </c>
      <c r="J717" s="276">
        <v>49.01</v>
      </c>
    </row>
    <row r="718" spans="1:10" ht="25.5" x14ac:dyDescent="0.2">
      <c r="A718" s="277" t="s">
        <v>1482</v>
      </c>
      <c r="B718" s="163" t="s">
        <v>1486</v>
      </c>
      <c r="C718" s="259" t="s">
        <v>68</v>
      </c>
      <c r="D718" s="259" t="s">
        <v>1487</v>
      </c>
      <c r="E718" s="528" t="s">
        <v>1488</v>
      </c>
      <c r="F718" s="528"/>
      <c r="G718" s="164" t="s">
        <v>1489</v>
      </c>
      <c r="H718" s="165">
        <v>0.15579999999999999</v>
      </c>
      <c r="I718" s="166">
        <v>18.670000000000002</v>
      </c>
      <c r="J718" s="278">
        <v>2.9</v>
      </c>
    </row>
    <row r="719" spans="1:10" ht="25.5" x14ac:dyDescent="0.2">
      <c r="A719" s="277" t="s">
        <v>1482</v>
      </c>
      <c r="B719" s="163" t="s">
        <v>1598</v>
      </c>
      <c r="C719" s="259" t="s">
        <v>68</v>
      </c>
      <c r="D719" s="259" t="s">
        <v>1599</v>
      </c>
      <c r="E719" s="528" t="s">
        <v>1488</v>
      </c>
      <c r="F719" s="528"/>
      <c r="G719" s="164" t="s">
        <v>1489</v>
      </c>
      <c r="H719" s="165">
        <v>0.69120000000000004</v>
      </c>
      <c r="I719" s="166">
        <v>23.1</v>
      </c>
      <c r="J719" s="278">
        <v>15.96</v>
      </c>
    </row>
    <row r="720" spans="1:10" ht="25.5" x14ac:dyDescent="0.2">
      <c r="A720" s="277" t="s">
        <v>1482</v>
      </c>
      <c r="B720" s="163" t="s">
        <v>1887</v>
      </c>
      <c r="C720" s="259" t="s">
        <v>68</v>
      </c>
      <c r="D720" s="259" t="s">
        <v>1888</v>
      </c>
      <c r="E720" s="528" t="s">
        <v>1488</v>
      </c>
      <c r="F720" s="528"/>
      <c r="G720" s="164" t="s">
        <v>1508</v>
      </c>
      <c r="H720" s="165">
        <v>3.5000000000000003E-2</v>
      </c>
      <c r="I720" s="166">
        <v>787.01</v>
      </c>
      <c r="J720" s="278">
        <v>27.54</v>
      </c>
    </row>
    <row r="721" spans="1:10" x14ac:dyDescent="0.2">
      <c r="A721" s="279" t="s">
        <v>1492</v>
      </c>
      <c r="B721" s="167" t="s">
        <v>1889</v>
      </c>
      <c r="C721" s="260" t="s">
        <v>68</v>
      </c>
      <c r="D721" s="260" t="s">
        <v>1890</v>
      </c>
      <c r="E721" s="527" t="s">
        <v>1495</v>
      </c>
      <c r="F721" s="527"/>
      <c r="G721" s="168" t="s">
        <v>1481</v>
      </c>
      <c r="H721" s="169">
        <v>1.04</v>
      </c>
      <c r="I721" s="170">
        <v>2.5099999999999998</v>
      </c>
      <c r="J721" s="280">
        <v>2.61</v>
      </c>
    </row>
    <row r="722" spans="1:10" x14ac:dyDescent="0.2">
      <c r="A722" s="281"/>
      <c r="B722" s="282"/>
      <c r="C722" s="282"/>
      <c r="D722" s="282"/>
      <c r="E722" s="282"/>
      <c r="F722" s="283"/>
      <c r="G722" s="282"/>
      <c r="H722" s="283"/>
      <c r="I722" s="282"/>
      <c r="J722" s="284"/>
    </row>
    <row r="723" spans="1:10" ht="13.5" thickBot="1" x14ac:dyDescent="0.25">
      <c r="A723" s="281"/>
      <c r="B723" s="282"/>
      <c r="C723" s="282"/>
      <c r="D723" s="282"/>
      <c r="E723" s="282"/>
      <c r="F723" s="283"/>
      <c r="G723" s="282"/>
      <c r="H723" s="283"/>
      <c r="I723" s="282"/>
      <c r="J723" s="284"/>
    </row>
    <row r="724" spans="1:10" ht="13.5" thickTop="1" x14ac:dyDescent="0.2">
      <c r="A724" s="285"/>
      <c r="B724" s="171"/>
      <c r="C724" s="171"/>
      <c r="D724" s="171"/>
      <c r="E724" s="171"/>
      <c r="F724" s="171"/>
      <c r="G724" s="171"/>
      <c r="H724" s="171"/>
      <c r="I724" s="171"/>
      <c r="J724" s="286"/>
    </row>
    <row r="725" spans="1:10" ht="15" x14ac:dyDescent="0.2">
      <c r="A725" s="273"/>
      <c r="B725" s="157" t="s">
        <v>399</v>
      </c>
      <c r="C725" s="268" t="s">
        <v>1472</v>
      </c>
      <c r="D725" s="268" t="s">
        <v>1473</v>
      </c>
      <c r="E725" s="525" t="s">
        <v>1474</v>
      </c>
      <c r="F725" s="525"/>
      <c r="G725" s="158" t="s">
        <v>1475</v>
      </c>
      <c r="H725" s="157" t="s">
        <v>1476</v>
      </c>
      <c r="I725" s="157" t="s">
        <v>1477</v>
      </c>
      <c r="J725" s="274" t="s">
        <v>1478</v>
      </c>
    </row>
    <row r="726" spans="1:10" ht="38.25" x14ac:dyDescent="0.2">
      <c r="A726" s="275" t="s">
        <v>409</v>
      </c>
      <c r="B726" s="159" t="s">
        <v>1891</v>
      </c>
      <c r="C726" s="267" t="s">
        <v>68</v>
      </c>
      <c r="D726" s="267" t="s">
        <v>845</v>
      </c>
      <c r="E726" s="526" t="s">
        <v>1892</v>
      </c>
      <c r="F726" s="526"/>
      <c r="G726" s="160" t="s">
        <v>1481</v>
      </c>
      <c r="H726" s="161">
        <v>1</v>
      </c>
      <c r="I726" s="162">
        <v>68.23</v>
      </c>
      <c r="J726" s="276">
        <v>68.23</v>
      </c>
    </row>
    <row r="727" spans="1:10" ht="25.5" x14ac:dyDescent="0.2">
      <c r="A727" s="277" t="s">
        <v>1482</v>
      </c>
      <c r="B727" s="163" t="s">
        <v>1486</v>
      </c>
      <c r="C727" s="259" t="s">
        <v>68</v>
      </c>
      <c r="D727" s="259" t="s">
        <v>1487</v>
      </c>
      <c r="E727" s="528" t="s">
        <v>1488</v>
      </c>
      <c r="F727" s="528"/>
      <c r="G727" s="164" t="s">
        <v>1489</v>
      </c>
      <c r="H727" s="165">
        <v>0.31380000000000002</v>
      </c>
      <c r="I727" s="166">
        <v>18.670000000000002</v>
      </c>
      <c r="J727" s="278">
        <v>5.85</v>
      </c>
    </row>
    <row r="728" spans="1:10" ht="25.5" x14ac:dyDescent="0.2">
      <c r="A728" s="277" t="s">
        <v>1482</v>
      </c>
      <c r="B728" s="163" t="s">
        <v>1893</v>
      </c>
      <c r="C728" s="259" t="s">
        <v>68</v>
      </c>
      <c r="D728" s="259" t="s">
        <v>1894</v>
      </c>
      <c r="E728" s="528" t="s">
        <v>1488</v>
      </c>
      <c r="F728" s="528"/>
      <c r="G728" s="164" t="s">
        <v>1489</v>
      </c>
      <c r="H728" s="165">
        <v>0.69699999999999995</v>
      </c>
      <c r="I728" s="166">
        <v>22.99</v>
      </c>
      <c r="J728" s="278">
        <v>16.02</v>
      </c>
    </row>
    <row r="729" spans="1:10" ht="25.5" x14ac:dyDescent="0.2">
      <c r="A729" s="279" t="s">
        <v>1492</v>
      </c>
      <c r="B729" s="167" t="s">
        <v>1897</v>
      </c>
      <c r="C729" s="260" t="s">
        <v>68</v>
      </c>
      <c r="D729" s="260" t="s">
        <v>1898</v>
      </c>
      <c r="E729" s="527" t="s">
        <v>1495</v>
      </c>
      <c r="F729" s="527"/>
      <c r="G729" s="168" t="s">
        <v>1498</v>
      </c>
      <c r="H729" s="169">
        <v>1.0798000000000001</v>
      </c>
      <c r="I729" s="170">
        <v>36.76</v>
      </c>
      <c r="J729" s="280">
        <v>39.69</v>
      </c>
    </row>
    <row r="730" spans="1:10" x14ac:dyDescent="0.2">
      <c r="A730" s="279" t="s">
        <v>1492</v>
      </c>
      <c r="B730" s="167" t="s">
        <v>1899</v>
      </c>
      <c r="C730" s="260" t="s">
        <v>68</v>
      </c>
      <c r="D730" s="260" t="s">
        <v>1900</v>
      </c>
      <c r="E730" s="527" t="s">
        <v>1495</v>
      </c>
      <c r="F730" s="527"/>
      <c r="G730" s="168" t="s">
        <v>25</v>
      </c>
      <c r="H730" s="169">
        <v>0.222</v>
      </c>
      <c r="I730" s="170">
        <v>4.8099999999999996</v>
      </c>
      <c r="J730" s="280">
        <v>1.06</v>
      </c>
    </row>
    <row r="731" spans="1:10" x14ac:dyDescent="0.2">
      <c r="A731" s="279" t="s">
        <v>1492</v>
      </c>
      <c r="B731" s="167" t="s">
        <v>1895</v>
      </c>
      <c r="C731" s="260" t="s">
        <v>68</v>
      </c>
      <c r="D731" s="260" t="s">
        <v>1896</v>
      </c>
      <c r="E731" s="527" t="s">
        <v>1495</v>
      </c>
      <c r="F731" s="527"/>
      <c r="G731" s="168" t="s">
        <v>25</v>
      </c>
      <c r="H731" s="169">
        <v>6.85</v>
      </c>
      <c r="I731" s="170">
        <v>0.82</v>
      </c>
      <c r="J731" s="280">
        <v>5.61</v>
      </c>
    </row>
    <row r="732" spans="1:10" x14ac:dyDescent="0.2">
      <c r="A732" s="281"/>
      <c r="B732" s="282"/>
      <c r="C732" s="282"/>
      <c r="D732" s="282"/>
      <c r="E732" s="282"/>
      <c r="F732" s="283"/>
      <c r="G732" s="282"/>
      <c r="H732" s="283"/>
      <c r="I732" s="282"/>
      <c r="J732" s="284"/>
    </row>
    <row r="733" spans="1:10" ht="13.5" thickBot="1" x14ac:dyDescent="0.25">
      <c r="A733" s="281"/>
      <c r="B733" s="282"/>
      <c r="C733" s="282"/>
      <c r="D733" s="282"/>
      <c r="E733" s="282"/>
      <c r="F733" s="283"/>
      <c r="G733" s="282"/>
      <c r="H733" s="283"/>
      <c r="I733" s="282"/>
      <c r="J733" s="284"/>
    </row>
    <row r="734" spans="1:10" ht="13.5" thickTop="1" x14ac:dyDescent="0.2">
      <c r="A734" s="285"/>
      <c r="B734" s="171"/>
      <c r="C734" s="171"/>
      <c r="D734" s="171"/>
      <c r="E734" s="171"/>
      <c r="F734" s="171"/>
      <c r="G734" s="171"/>
      <c r="H734" s="171"/>
      <c r="I734" s="171"/>
      <c r="J734" s="286"/>
    </row>
    <row r="735" spans="1:10" ht="15" x14ac:dyDescent="0.2">
      <c r="A735" s="273"/>
      <c r="B735" s="157" t="s">
        <v>399</v>
      </c>
      <c r="C735" s="268" t="s">
        <v>1472</v>
      </c>
      <c r="D735" s="268" t="s">
        <v>1473</v>
      </c>
      <c r="E735" s="525" t="s">
        <v>1474</v>
      </c>
      <c r="F735" s="525"/>
      <c r="G735" s="158" t="s">
        <v>1475</v>
      </c>
      <c r="H735" s="157" t="s">
        <v>1476</v>
      </c>
      <c r="I735" s="157" t="s">
        <v>1477</v>
      </c>
      <c r="J735" s="274" t="s">
        <v>1478</v>
      </c>
    </row>
    <row r="736" spans="1:10" ht="25.5" x14ac:dyDescent="0.2">
      <c r="A736" s="275" t="s">
        <v>409</v>
      </c>
      <c r="B736" s="159" t="s">
        <v>1901</v>
      </c>
      <c r="C736" s="267" t="s">
        <v>68</v>
      </c>
      <c r="D736" s="267" t="s">
        <v>856</v>
      </c>
      <c r="E736" s="526" t="s">
        <v>1892</v>
      </c>
      <c r="F736" s="526"/>
      <c r="G736" s="160" t="s">
        <v>1481</v>
      </c>
      <c r="H736" s="161">
        <v>1</v>
      </c>
      <c r="I736" s="162">
        <v>63.85</v>
      </c>
      <c r="J736" s="276">
        <v>63.85</v>
      </c>
    </row>
    <row r="737" spans="1:10" ht="25.5" x14ac:dyDescent="0.2">
      <c r="A737" s="277" t="s">
        <v>1482</v>
      </c>
      <c r="B737" s="163" t="s">
        <v>1486</v>
      </c>
      <c r="C737" s="259" t="s">
        <v>68</v>
      </c>
      <c r="D737" s="259" t="s">
        <v>1487</v>
      </c>
      <c r="E737" s="528" t="s">
        <v>1488</v>
      </c>
      <c r="F737" s="528"/>
      <c r="G737" s="164" t="s">
        <v>1489</v>
      </c>
      <c r="H737" s="165">
        <v>0.47860000000000003</v>
      </c>
      <c r="I737" s="166">
        <v>18.670000000000002</v>
      </c>
      <c r="J737" s="278">
        <v>8.93</v>
      </c>
    </row>
    <row r="738" spans="1:10" ht="25.5" x14ac:dyDescent="0.2">
      <c r="A738" s="277" t="s">
        <v>1482</v>
      </c>
      <c r="B738" s="163" t="s">
        <v>1835</v>
      </c>
      <c r="C738" s="259" t="s">
        <v>68</v>
      </c>
      <c r="D738" s="259" t="s">
        <v>1836</v>
      </c>
      <c r="E738" s="528" t="s">
        <v>1488</v>
      </c>
      <c r="F738" s="528"/>
      <c r="G738" s="164" t="s">
        <v>1489</v>
      </c>
      <c r="H738" s="165">
        <v>0.47860000000000003</v>
      </c>
      <c r="I738" s="166">
        <v>17.489999999999998</v>
      </c>
      <c r="J738" s="278">
        <v>8.3699999999999992</v>
      </c>
    </row>
    <row r="739" spans="1:10" ht="38.25" x14ac:dyDescent="0.2">
      <c r="A739" s="279" t="s">
        <v>1492</v>
      </c>
      <c r="B739" s="167" t="s">
        <v>1837</v>
      </c>
      <c r="C739" s="260" t="s">
        <v>68</v>
      </c>
      <c r="D739" s="260" t="s">
        <v>1838</v>
      </c>
      <c r="E739" s="527" t="s">
        <v>1719</v>
      </c>
      <c r="F739" s="527"/>
      <c r="G739" s="168" t="s">
        <v>25</v>
      </c>
      <c r="H739" s="169">
        <v>0.69259999999999999</v>
      </c>
      <c r="I739" s="170">
        <v>3.52</v>
      </c>
      <c r="J739" s="280">
        <v>2.4300000000000002</v>
      </c>
    </row>
    <row r="740" spans="1:10" ht="25.5" x14ac:dyDescent="0.2">
      <c r="A740" s="279" t="s">
        <v>1492</v>
      </c>
      <c r="B740" s="167" t="s">
        <v>1851</v>
      </c>
      <c r="C740" s="260" t="s">
        <v>68</v>
      </c>
      <c r="D740" s="260" t="s">
        <v>1852</v>
      </c>
      <c r="E740" s="527" t="s">
        <v>1495</v>
      </c>
      <c r="F740" s="527"/>
      <c r="G740" s="168" t="s">
        <v>8</v>
      </c>
      <c r="H740" s="169">
        <v>1.4276</v>
      </c>
      <c r="I740" s="170">
        <v>2.81</v>
      </c>
      <c r="J740" s="280">
        <v>4.01</v>
      </c>
    </row>
    <row r="741" spans="1:10" ht="25.5" x14ac:dyDescent="0.2">
      <c r="A741" s="279" t="s">
        <v>1492</v>
      </c>
      <c r="B741" s="167" t="s">
        <v>1849</v>
      </c>
      <c r="C741" s="260" t="s">
        <v>68</v>
      </c>
      <c r="D741" s="260" t="s">
        <v>1850</v>
      </c>
      <c r="E741" s="527" t="s">
        <v>1495</v>
      </c>
      <c r="F741" s="527"/>
      <c r="G741" s="168" t="s">
        <v>1</v>
      </c>
      <c r="H741" s="169">
        <v>1.2266999999999999</v>
      </c>
      <c r="I741" s="170">
        <v>0.28000000000000003</v>
      </c>
      <c r="J741" s="280">
        <v>0.34</v>
      </c>
    </row>
    <row r="742" spans="1:10" ht="25.5" x14ac:dyDescent="0.2">
      <c r="A742" s="279" t="s">
        <v>1492</v>
      </c>
      <c r="B742" s="167" t="s">
        <v>1847</v>
      </c>
      <c r="C742" s="260" t="s">
        <v>68</v>
      </c>
      <c r="D742" s="260" t="s">
        <v>1848</v>
      </c>
      <c r="E742" s="527" t="s">
        <v>1495</v>
      </c>
      <c r="F742" s="527"/>
      <c r="G742" s="168" t="s">
        <v>1</v>
      </c>
      <c r="H742" s="169">
        <v>9.6469000000000005</v>
      </c>
      <c r="I742" s="170">
        <v>0.12</v>
      </c>
      <c r="J742" s="280">
        <v>1.1499999999999999</v>
      </c>
    </row>
    <row r="743" spans="1:10" ht="25.5" x14ac:dyDescent="0.2">
      <c r="A743" s="279" t="s">
        <v>1492</v>
      </c>
      <c r="B743" s="167" t="s">
        <v>1906</v>
      </c>
      <c r="C743" s="260" t="s">
        <v>68</v>
      </c>
      <c r="D743" s="260" t="s">
        <v>1907</v>
      </c>
      <c r="E743" s="527" t="s">
        <v>1495</v>
      </c>
      <c r="F743" s="527"/>
      <c r="G743" s="168" t="s">
        <v>25</v>
      </c>
      <c r="H743" s="169">
        <v>3.6999999999999998E-2</v>
      </c>
      <c r="I743" s="170">
        <v>29.04</v>
      </c>
      <c r="J743" s="280">
        <v>1.07</v>
      </c>
    </row>
    <row r="744" spans="1:10" ht="38.25" x14ac:dyDescent="0.2">
      <c r="A744" s="279" t="s">
        <v>1492</v>
      </c>
      <c r="B744" s="167" t="s">
        <v>1904</v>
      </c>
      <c r="C744" s="260" t="s">
        <v>68</v>
      </c>
      <c r="D744" s="260" t="s">
        <v>1905</v>
      </c>
      <c r="E744" s="527" t="s">
        <v>1719</v>
      </c>
      <c r="F744" s="527"/>
      <c r="G744" s="168" t="s">
        <v>1</v>
      </c>
      <c r="H744" s="169">
        <v>1.2266999999999999</v>
      </c>
      <c r="I744" s="170">
        <v>1.42</v>
      </c>
      <c r="J744" s="280">
        <v>1.74</v>
      </c>
    </row>
    <row r="745" spans="1:10" ht="25.5" x14ac:dyDescent="0.2">
      <c r="A745" s="279" t="s">
        <v>1492</v>
      </c>
      <c r="B745" s="167" t="s">
        <v>1841</v>
      </c>
      <c r="C745" s="260" t="s">
        <v>68</v>
      </c>
      <c r="D745" s="260" t="s">
        <v>1842</v>
      </c>
      <c r="E745" s="527" t="s">
        <v>1495</v>
      </c>
      <c r="F745" s="527"/>
      <c r="G745" s="168" t="s">
        <v>1481</v>
      </c>
      <c r="H745" s="169">
        <v>1.0838000000000001</v>
      </c>
      <c r="I745" s="170">
        <v>20.329999999999998</v>
      </c>
      <c r="J745" s="280">
        <v>22.03</v>
      </c>
    </row>
    <row r="746" spans="1:10" x14ac:dyDescent="0.2">
      <c r="A746" s="279" t="s">
        <v>1492</v>
      </c>
      <c r="B746" s="167" t="s">
        <v>1902</v>
      </c>
      <c r="C746" s="260" t="s">
        <v>68</v>
      </c>
      <c r="D746" s="260" t="s">
        <v>1903</v>
      </c>
      <c r="E746" s="527" t="s">
        <v>1495</v>
      </c>
      <c r="F746" s="527"/>
      <c r="G746" s="168" t="s">
        <v>1809</v>
      </c>
      <c r="H746" s="169">
        <v>1.23E-2</v>
      </c>
      <c r="I746" s="170">
        <v>31.56</v>
      </c>
      <c r="J746" s="280">
        <v>0.38</v>
      </c>
    </row>
    <row r="747" spans="1:10" ht="25.5" x14ac:dyDescent="0.2">
      <c r="A747" s="279" t="s">
        <v>1492</v>
      </c>
      <c r="B747" s="167" t="s">
        <v>1908</v>
      </c>
      <c r="C747" s="260" t="s">
        <v>68</v>
      </c>
      <c r="D747" s="260" t="s">
        <v>1909</v>
      </c>
      <c r="E747" s="527" t="s">
        <v>1495</v>
      </c>
      <c r="F747" s="527"/>
      <c r="G747" s="168" t="s">
        <v>8</v>
      </c>
      <c r="H747" s="169">
        <v>3.5470000000000002</v>
      </c>
      <c r="I747" s="170">
        <v>3.78</v>
      </c>
      <c r="J747" s="280">
        <v>13.4</v>
      </c>
    </row>
    <row r="748" spans="1:10" x14ac:dyDescent="0.2">
      <c r="A748" s="281"/>
      <c r="B748" s="282"/>
      <c r="C748" s="282"/>
      <c r="D748" s="282"/>
      <c r="E748" s="282"/>
      <c r="F748" s="283"/>
      <c r="G748" s="282"/>
      <c r="H748" s="283"/>
      <c r="I748" s="282"/>
      <c r="J748" s="284"/>
    </row>
    <row r="749" spans="1:10" ht="13.5" thickBot="1" x14ac:dyDescent="0.25">
      <c r="A749" s="281"/>
      <c r="B749" s="282"/>
      <c r="C749" s="282"/>
      <c r="D749" s="282"/>
      <c r="E749" s="282"/>
      <c r="F749" s="283"/>
      <c r="G749" s="282"/>
      <c r="H749" s="283"/>
      <c r="I749" s="282"/>
      <c r="J749" s="284"/>
    </row>
    <row r="750" spans="1:10" ht="13.5" thickTop="1" x14ac:dyDescent="0.2">
      <c r="A750" s="285"/>
      <c r="B750" s="171"/>
      <c r="C750" s="171"/>
      <c r="D750" s="171"/>
      <c r="E750" s="171"/>
      <c r="F750" s="171"/>
      <c r="G750" s="171"/>
      <c r="H750" s="171"/>
      <c r="I750" s="171"/>
      <c r="J750" s="286"/>
    </row>
    <row r="751" spans="1:10" ht="15" x14ac:dyDescent="0.2">
      <c r="A751" s="273"/>
      <c r="B751" s="157" t="s">
        <v>399</v>
      </c>
      <c r="C751" s="268" t="s">
        <v>1472</v>
      </c>
      <c r="D751" s="268" t="s">
        <v>1473</v>
      </c>
      <c r="E751" s="525" t="s">
        <v>1474</v>
      </c>
      <c r="F751" s="525"/>
      <c r="G751" s="158" t="s">
        <v>1475</v>
      </c>
      <c r="H751" s="157" t="s">
        <v>1476</v>
      </c>
      <c r="I751" s="157" t="s">
        <v>1477</v>
      </c>
      <c r="J751" s="274" t="s">
        <v>1478</v>
      </c>
    </row>
    <row r="752" spans="1:10" ht="38.25" x14ac:dyDescent="0.2">
      <c r="A752" s="275" t="s">
        <v>409</v>
      </c>
      <c r="B752" s="159" t="s">
        <v>1910</v>
      </c>
      <c r="C752" s="267" t="s">
        <v>68</v>
      </c>
      <c r="D752" s="267" t="s">
        <v>1911</v>
      </c>
      <c r="E752" s="526" t="s">
        <v>1892</v>
      </c>
      <c r="F752" s="526"/>
      <c r="G752" s="160" t="s">
        <v>1481</v>
      </c>
      <c r="H752" s="161">
        <v>1</v>
      </c>
      <c r="I752" s="162">
        <v>3.89</v>
      </c>
      <c r="J752" s="276">
        <v>3.89</v>
      </c>
    </row>
    <row r="753" spans="1:10" ht="25.5" x14ac:dyDescent="0.2">
      <c r="A753" s="277" t="s">
        <v>1482</v>
      </c>
      <c r="B753" s="163" t="s">
        <v>1486</v>
      </c>
      <c r="C753" s="259" t="s">
        <v>68</v>
      </c>
      <c r="D753" s="259" t="s">
        <v>1487</v>
      </c>
      <c r="E753" s="528" t="s">
        <v>1488</v>
      </c>
      <c r="F753" s="528"/>
      <c r="G753" s="164" t="s">
        <v>1489</v>
      </c>
      <c r="H753" s="165">
        <v>2.5499999999999998E-2</v>
      </c>
      <c r="I753" s="166">
        <v>18.670000000000002</v>
      </c>
      <c r="J753" s="278">
        <v>0.47</v>
      </c>
    </row>
    <row r="754" spans="1:10" ht="38.25" x14ac:dyDescent="0.2">
      <c r="A754" s="277" t="s">
        <v>1482</v>
      </c>
      <c r="B754" s="163" t="s">
        <v>1912</v>
      </c>
      <c r="C754" s="259" t="s">
        <v>68</v>
      </c>
      <c r="D754" s="259" t="s">
        <v>1913</v>
      </c>
      <c r="E754" s="528" t="s">
        <v>1488</v>
      </c>
      <c r="F754" s="528"/>
      <c r="G754" s="164" t="s">
        <v>1508</v>
      </c>
      <c r="H754" s="165">
        <v>3.7000000000000002E-3</v>
      </c>
      <c r="I754" s="166">
        <v>502.26</v>
      </c>
      <c r="J754" s="278">
        <v>1.85</v>
      </c>
    </row>
    <row r="755" spans="1:10" ht="25.5" x14ac:dyDescent="0.2">
      <c r="A755" s="277" t="s">
        <v>1482</v>
      </c>
      <c r="B755" s="163" t="s">
        <v>1598</v>
      </c>
      <c r="C755" s="259" t="s">
        <v>68</v>
      </c>
      <c r="D755" s="259" t="s">
        <v>1599</v>
      </c>
      <c r="E755" s="528" t="s">
        <v>1488</v>
      </c>
      <c r="F755" s="528"/>
      <c r="G755" s="164" t="s">
        <v>1489</v>
      </c>
      <c r="H755" s="165">
        <v>6.8099999999999994E-2</v>
      </c>
      <c r="I755" s="166">
        <v>23.1</v>
      </c>
      <c r="J755" s="278">
        <v>1.57</v>
      </c>
    </row>
    <row r="756" spans="1:10" x14ac:dyDescent="0.2">
      <c r="A756" s="281"/>
      <c r="B756" s="282"/>
      <c r="C756" s="282"/>
      <c r="D756" s="282"/>
      <c r="E756" s="282"/>
      <c r="F756" s="283"/>
      <c r="G756" s="282"/>
      <c r="H756" s="283"/>
      <c r="I756" s="282"/>
      <c r="J756" s="284"/>
    </row>
    <row r="757" spans="1:10" ht="13.5" thickBot="1" x14ac:dyDescent="0.25">
      <c r="A757" s="281"/>
      <c r="B757" s="282"/>
      <c r="C757" s="282"/>
      <c r="D757" s="282"/>
      <c r="E757" s="282"/>
      <c r="F757" s="283"/>
      <c r="G757" s="282"/>
      <c r="H757" s="283"/>
      <c r="I757" s="282"/>
      <c r="J757" s="284"/>
    </row>
    <row r="758" spans="1:10" ht="13.5" thickTop="1" x14ac:dyDescent="0.2">
      <c r="A758" s="285"/>
      <c r="B758" s="171"/>
      <c r="C758" s="171"/>
      <c r="D758" s="171"/>
      <c r="E758" s="171"/>
      <c r="F758" s="171"/>
      <c r="G758" s="171"/>
      <c r="H758" s="171"/>
      <c r="I758" s="171"/>
      <c r="J758" s="286"/>
    </row>
    <row r="759" spans="1:10" ht="15" x14ac:dyDescent="0.2">
      <c r="A759" s="273"/>
      <c r="B759" s="157" t="s">
        <v>399</v>
      </c>
      <c r="C759" s="268" t="s">
        <v>1472</v>
      </c>
      <c r="D759" s="268" t="s">
        <v>1473</v>
      </c>
      <c r="E759" s="525" t="s">
        <v>1474</v>
      </c>
      <c r="F759" s="525"/>
      <c r="G759" s="158" t="s">
        <v>1475</v>
      </c>
      <c r="H759" s="157" t="s">
        <v>1476</v>
      </c>
      <c r="I759" s="157" t="s">
        <v>1477</v>
      </c>
      <c r="J759" s="274" t="s">
        <v>1478</v>
      </c>
    </row>
    <row r="760" spans="1:10" ht="51" x14ac:dyDescent="0.2">
      <c r="A760" s="275" t="s">
        <v>409</v>
      </c>
      <c r="B760" s="159" t="s">
        <v>1914</v>
      </c>
      <c r="C760" s="267" t="s">
        <v>68</v>
      </c>
      <c r="D760" s="267" t="s">
        <v>865</v>
      </c>
      <c r="E760" s="526" t="s">
        <v>1892</v>
      </c>
      <c r="F760" s="526"/>
      <c r="G760" s="160" t="s">
        <v>1481</v>
      </c>
      <c r="H760" s="161">
        <v>1</v>
      </c>
      <c r="I760" s="162">
        <v>36.159999999999997</v>
      </c>
      <c r="J760" s="276">
        <v>36.159999999999997</v>
      </c>
    </row>
    <row r="761" spans="1:10" ht="25.5" x14ac:dyDescent="0.2">
      <c r="A761" s="277" t="s">
        <v>1482</v>
      </c>
      <c r="B761" s="163" t="s">
        <v>1486</v>
      </c>
      <c r="C761" s="259" t="s">
        <v>68</v>
      </c>
      <c r="D761" s="259" t="s">
        <v>1487</v>
      </c>
      <c r="E761" s="528" t="s">
        <v>1488</v>
      </c>
      <c r="F761" s="528"/>
      <c r="G761" s="164" t="s">
        <v>1489</v>
      </c>
      <c r="H761" s="165">
        <v>0.40899999999999997</v>
      </c>
      <c r="I761" s="166">
        <v>18.670000000000002</v>
      </c>
      <c r="J761" s="278">
        <v>7.63</v>
      </c>
    </row>
    <row r="762" spans="1:10" ht="51" x14ac:dyDescent="0.2">
      <c r="A762" s="277" t="s">
        <v>1482</v>
      </c>
      <c r="B762" s="163" t="s">
        <v>1801</v>
      </c>
      <c r="C762" s="259" t="s">
        <v>68</v>
      </c>
      <c r="D762" s="259" t="s">
        <v>1802</v>
      </c>
      <c r="E762" s="528" t="s">
        <v>1488</v>
      </c>
      <c r="F762" s="528"/>
      <c r="G762" s="164" t="s">
        <v>1508</v>
      </c>
      <c r="H762" s="165">
        <v>2.93E-2</v>
      </c>
      <c r="I762" s="166">
        <v>559.39</v>
      </c>
      <c r="J762" s="278">
        <v>16.39</v>
      </c>
    </row>
    <row r="763" spans="1:10" ht="25.5" x14ac:dyDescent="0.2">
      <c r="A763" s="277" t="s">
        <v>1482</v>
      </c>
      <c r="B763" s="163" t="s">
        <v>1598</v>
      </c>
      <c r="C763" s="259" t="s">
        <v>68</v>
      </c>
      <c r="D763" s="259" t="s">
        <v>1599</v>
      </c>
      <c r="E763" s="528" t="s">
        <v>1488</v>
      </c>
      <c r="F763" s="528"/>
      <c r="G763" s="164" t="s">
        <v>1489</v>
      </c>
      <c r="H763" s="165">
        <v>0.40899999999999997</v>
      </c>
      <c r="I763" s="166">
        <v>23.1</v>
      </c>
      <c r="J763" s="278">
        <v>9.44</v>
      </c>
    </row>
    <row r="764" spans="1:10" ht="25.5" x14ac:dyDescent="0.2">
      <c r="A764" s="279" t="s">
        <v>1492</v>
      </c>
      <c r="B764" s="167" t="s">
        <v>1915</v>
      </c>
      <c r="C764" s="260" t="s">
        <v>68</v>
      </c>
      <c r="D764" s="260" t="s">
        <v>1916</v>
      </c>
      <c r="E764" s="527" t="s">
        <v>1495</v>
      </c>
      <c r="F764" s="527"/>
      <c r="G764" s="168" t="s">
        <v>1498</v>
      </c>
      <c r="H764" s="169">
        <v>0.15809999999999999</v>
      </c>
      <c r="I764" s="170">
        <v>17.079999999999998</v>
      </c>
      <c r="J764" s="280">
        <v>2.7</v>
      </c>
    </row>
    <row r="765" spans="1:10" x14ac:dyDescent="0.2">
      <c r="A765" s="281"/>
      <c r="B765" s="282"/>
      <c r="C765" s="282"/>
      <c r="D765" s="282"/>
      <c r="E765" s="282"/>
      <c r="F765" s="283"/>
      <c r="G765" s="282"/>
      <c r="H765" s="283"/>
      <c r="I765" s="282"/>
      <c r="J765" s="284"/>
    </row>
    <row r="766" spans="1:10" ht="13.5" thickBot="1" x14ac:dyDescent="0.25">
      <c r="A766" s="281"/>
      <c r="B766" s="282"/>
      <c r="C766" s="282"/>
      <c r="D766" s="282"/>
      <c r="E766" s="282"/>
      <c r="F766" s="283"/>
      <c r="G766" s="282"/>
      <c r="H766" s="283"/>
      <c r="I766" s="282"/>
      <c r="J766" s="284"/>
    </row>
    <row r="767" spans="1:10" ht="13.5" thickTop="1" x14ac:dyDescent="0.2">
      <c r="A767" s="285"/>
      <c r="B767" s="171"/>
      <c r="C767" s="171"/>
      <c r="D767" s="171"/>
      <c r="E767" s="171"/>
      <c r="F767" s="171"/>
      <c r="G767" s="171"/>
      <c r="H767" s="171"/>
      <c r="I767" s="171"/>
      <c r="J767" s="286"/>
    </row>
    <row r="768" spans="1:10" ht="15" x14ac:dyDescent="0.2">
      <c r="A768" s="273"/>
      <c r="B768" s="157" t="s">
        <v>399</v>
      </c>
      <c r="C768" s="268" t="s">
        <v>1472</v>
      </c>
      <c r="D768" s="268" t="s">
        <v>1473</v>
      </c>
      <c r="E768" s="525" t="s">
        <v>1474</v>
      </c>
      <c r="F768" s="525"/>
      <c r="G768" s="158" t="s">
        <v>1475</v>
      </c>
      <c r="H768" s="157" t="s">
        <v>1476</v>
      </c>
      <c r="I768" s="157" t="s">
        <v>1477</v>
      </c>
      <c r="J768" s="274" t="s">
        <v>1478</v>
      </c>
    </row>
    <row r="769" spans="1:10" ht="63.75" x14ac:dyDescent="0.2">
      <c r="A769" s="275" t="s">
        <v>409</v>
      </c>
      <c r="B769" s="159" t="s">
        <v>1917</v>
      </c>
      <c r="C769" s="267" t="s">
        <v>68</v>
      </c>
      <c r="D769" s="267" t="s">
        <v>870</v>
      </c>
      <c r="E769" s="526" t="s">
        <v>1766</v>
      </c>
      <c r="F769" s="526"/>
      <c r="G769" s="160" t="s">
        <v>1481</v>
      </c>
      <c r="H769" s="161">
        <v>1</v>
      </c>
      <c r="I769" s="162">
        <f>J769</f>
        <v>90.672615999999991</v>
      </c>
      <c r="J769" s="276">
        <f>SUM(J770:J780)</f>
        <v>90.672615999999991</v>
      </c>
    </row>
    <row r="770" spans="1:10" ht="25.5" x14ac:dyDescent="0.2">
      <c r="A770" s="277" t="s">
        <v>1482</v>
      </c>
      <c r="B770" s="163" t="s">
        <v>1826</v>
      </c>
      <c r="C770" s="259" t="s">
        <v>68</v>
      </c>
      <c r="D770" s="259" t="s">
        <v>1827</v>
      </c>
      <c r="E770" s="528" t="s">
        <v>1488</v>
      </c>
      <c r="F770" s="528"/>
      <c r="G770" s="164" t="s">
        <v>1489</v>
      </c>
      <c r="H770" s="165">
        <v>1.228</v>
      </c>
      <c r="I770" s="166">
        <v>22.99</v>
      </c>
      <c r="J770" s="278">
        <f>I770*H770</f>
        <v>28.231719999999999</v>
      </c>
    </row>
    <row r="771" spans="1:10" ht="25.5" x14ac:dyDescent="0.2">
      <c r="A771" s="277" t="s">
        <v>1482</v>
      </c>
      <c r="B771" s="163" t="s">
        <v>1486</v>
      </c>
      <c r="C771" s="259" t="s">
        <v>68</v>
      </c>
      <c r="D771" s="259" t="s">
        <v>1487</v>
      </c>
      <c r="E771" s="528" t="s">
        <v>1488</v>
      </c>
      <c r="F771" s="528"/>
      <c r="G771" s="164" t="s">
        <v>1489</v>
      </c>
      <c r="H771" s="165">
        <v>0.49719999999999998</v>
      </c>
      <c r="I771" s="166">
        <v>18.670000000000002</v>
      </c>
      <c r="J771" s="278">
        <f t="shared" ref="J771:J775" si="0">I771*H771</f>
        <v>9.282724</v>
      </c>
    </row>
    <row r="772" spans="1:10" ht="38.25" x14ac:dyDescent="0.2">
      <c r="A772" s="277" t="s">
        <v>1482</v>
      </c>
      <c r="B772" s="163" t="s">
        <v>1695</v>
      </c>
      <c r="C772" s="259" t="s">
        <v>68</v>
      </c>
      <c r="D772" s="259" t="s">
        <v>1696</v>
      </c>
      <c r="E772" s="528" t="s">
        <v>1513</v>
      </c>
      <c r="F772" s="528"/>
      <c r="G772" s="164" t="s">
        <v>1517</v>
      </c>
      <c r="H772" s="165">
        <v>2.5399999999999999E-2</v>
      </c>
      <c r="I772" s="166">
        <v>4.75</v>
      </c>
      <c r="J772" s="278">
        <f t="shared" si="0"/>
        <v>0.12064999999999999</v>
      </c>
    </row>
    <row r="773" spans="1:10" ht="38.25" x14ac:dyDescent="0.2">
      <c r="A773" s="277" t="s">
        <v>1482</v>
      </c>
      <c r="B773" s="163" t="s">
        <v>1691</v>
      </c>
      <c r="C773" s="259" t="s">
        <v>68</v>
      </c>
      <c r="D773" s="259" t="s">
        <v>1692</v>
      </c>
      <c r="E773" s="528" t="s">
        <v>1513</v>
      </c>
      <c r="F773" s="528"/>
      <c r="G773" s="164" t="s">
        <v>1514</v>
      </c>
      <c r="H773" s="165">
        <v>7.5899999999999995E-2</v>
      </c>
      <c r="I773" s="166">
        <v>1.52</v>
      </c>
      <c r="J773" s="278">
        <f t="shared" si="0"/>
        <v>0.115368</v>
      </c>
    </row>
    <row r="774" spans="1:10" ht="25.5" x14ac:dyDescent="0.2">
      <c r="A774" s="277" t="s">
        <v>1482</v>
      </c>
      <c r="B774" s="163" t="s">
        <v>1918</v>
      </c>
      <c r="C774" s="259" t="s">
        <v>68</v>
      </c>
      <c r="D774" s="259" t="s">
        <v>1919</v>
      </c>
      <c r="E774" s="528" t="s">
        <v>1513</v>
      </c>
      <c r="F774" s="528"/>
      <c r="G774" s="164" t="s">
        <v>1514</v>
      </c>
      <c r="H774" s="165">
        <v>0.21640000000000001</v>
      </c>
      <c r="I774" s="166">
        <v>0.6</v>
      </c>
      <c r="J774" s="278">
        <f t="shared" si="0"/>
        <v>0.12984000000000001</v>
      </c>
    </row>
    <row r="775" spans="1:10" ht="25.5" x14ac:dyDescent="0.2">
      <c r="A775" s="277" t="s">
        <v>1482</v>
      </c>
      <c r="B775" s="163" t="s">
        <v>1920</v>
      </c>
      <c r="C775" s="259" t="s">
        <v>68</v>
      </c>
      <c r="D775" s="259" t="s">
        <v>1921</v>
      </c>
      <c r="E775" s="528" t="s">
        <v>1513</v>
      </c>
      <c r="F775" s="528"/>
      <c r="G775" s="164" t="s">
        <v>1517</v>
      </c>
      <c r="H775" s="165">
        <v>9.0300000000000005E-2</v>
      </c>
      <c r="I775" s="166">
        <v>2.88</v>
      </c>
      <c r="J775" s="278">
        <f t="shared" si="0"/>
        <v>0.26006400000000002</v>
      </c>
    </row>
    <row r="776" spans="1:10" ht="25.5" x14ac:dyDescent="0.2">
      <c r="A776" s="279" t="s">
        <v>1492</v>
      </c>
      <c r="B776" s="167" t="s">
        <v>1922</v>
      </c>
      <c r="C776" s="260" t="s">
        <v>68</v>
      </c>
      <c r="D776" s="260" t="s">
        <v>1923</v>
      </c>
      <c r="E776" s="527" t="s">
        <v>1495</v>
      </c>
      <c r="F776" s="527"/>
      <c r="G776" s="168" t="s">
        <v>8</v>
      </c>
      <c r="H776" s="169">
        <v>1.67</v>
      </c>
      <c r="I776" s="170">
        <v>1.33</v>
      </c>
      <c r="J776" s="280">
        <f>I776*H776</f>
        <v>2.2210999999999999</v>
      </c>
    </row>
    <row r="777" spans="1:10" x14ac:dyDescent="0.2">
      <c r="A777" s="279" t="s">
        <v>1492</v>
      </c>
      <c r="B777" s="167" t="s">
        <v>1930</v>
      </c>
      <c r="C777" s="260" t="s">
        <v>68</v>
      </c>
      <c r="D777" s="260" t="s">
        <v>1931</v>
      </c>
      <c r="E777" s="527" t="s">
        <v>1495</v>
      </c>
      <c r="F777" s="527"/>
      <c r="G777" s="168" t="s">
        <v>25</v>
      </c>
      <c r="H777" s="169">
        <v>10</v>
      </c>
      <c r="I777" s="170">
        <v>3.73</v>
      </c>
      <c r="J777" s="280">
        <f t="shared" ref="J777:J780" si="1">I777*H777</f>
        <v>37.299999999999997</v>
      </c>
    </row>
    <row r="778" spans="1:10" x14ac:dyDescent="0.2">
      <c r="A778" s="279" t="s">
        <v>1492</v>
      </c>
      <c r="B778" s="167" t="s">
        <v>1928</v>
      </c>
      <c r="C778" s="260" t="s">
        <v>68</v>
      </c>
      <c r="D778" s="260" t="s">
        <v>1929</v>
      </c>
      <c r="E778" s="527" t="s">
        <v>1495</v>
      </c>
      <c r="F778" s="527"/>
      <c r="G778" s="168" t="s">
        <v>1582</v>
      </c>
      <c r="H778" s="169">
        <v>0.04</v>
      </c>
      <c r="I778" s="170">
        <v>8.91</v>
      </c>
      <c r="J778" s="280">
        <f t="shared" si="1"/>
        <v>0.35639999999999999</v>
      </c>
    </row>
    <row r="779" spans="1:10" ht="25.5" x14ac:dyDescent="0.2">
      <c r="A779" s="279" t="s">
        <v>1492</v>
      </c>
      <c r="B779" s="167" t="s">
        <v>1924</v>
      </c>
      <c r="C779" s="260" t="s">
        <v>68</v>
      </c>
      <c r="D779" s="260" t="s">
        <v>1925</v>
      </c>
      <c r="E779" s="527" t="s">
        <v>1495</v>
      </c>
      <c r="F779" s="527"/>
      <c r="G779" s="168" t="s">
        <v>25</v>
      </c>
      <c r="H779" s="169">
        <v>20</v>
      </c>
      <c r="I779" s="170">
        <v>0.62</v>
      </c>
      <c r="J779" s="280">
        <f t="shared" si="1"/>
        <v>12.4</v>
      </c>
    </row>
    <row r="780" spans="1:10" x14ac:dyDescent="0.2">
      <c r="A780" s="279" t="s">
        <v>1492</v>
      </c>
      <c r="B780" s="167" t="s">
        <v>1926</v>
      </c>
      <c r="C780" s="260" t="s">
        <v>68</v>
      </c>
      <c r="D780" s="260" t="s">
        <v>1927</v>
      </c>
      <c r="E780" s="527" t="s">
        <v>1495</v>
      </c>
      <c r="F780" s="527"/>
      <c r="G780" s="168" t="s">
        <v>1582</v>
      </c>
      <c r="H780" s="169">
        <v>1.2500000000000001E-2</v>
      </c>
      <c r="I780" s="170">
        <v>20.38</v>
      </c>
      <c r="J780" s="280">
        <f t="shared" si="1"/>
        <v>0.25474999999999998</v>
      </c>
    </row>
    <row r="781" spans="1:10" x14ac:dyDescent="0.2">
      <c r="A781" s="281"/>
      <c r="B781" s="282"/>
      <c r="C781" s="282"/>
      <c r="D781" s="282"/>
      <c r="E781" s="282"/>
      <c r="F781" s="283"/>
      <c r="G781" s="282"/>
      <c r="H781" s="283"/>
      <c r="I781" s="282"/>
      <c r="J781" s="284"/>
    </row>
    <row r="782" spans="1:10" ht="13.5" thickBot="1" x14ac:dyDescent="0.25">
      <c r="A782" s="281"/>
      <c r="B782" s="282"/>
      <c r="C782" s="282"/>
      <c r="D782" s="282"/>
      <c r="E782" s="282"/>
      <c r="F782" s="283"/>
      <c r="G782" s="282"/>
      <c r="H782" s="283"/>
      <c r="I782" s="282"/>
      <c r="J782" s="284"/>
    </row>
    <row r="783" spans="1:10" ht="13.5" thickTop="1" x14ac:dyDescent="0.2">
      <c r="A783" s="285"/>
      <c r="B783" s="171"/>
      <c r="C783" s="171"/>
      <c r="D783" s="171"/>
      <c r="E783" s="171"/>
      <c r="F783" s="171"/>
      <c r="G783" s="171"/>
      <c r="H783" s="171"/>
      <c r="I783" s="171"/>
      <c r="J783" s="286"/>
    </row>
    <row r="784" spans="1:10" ht="15" x14ac:dyDescent="0.2">
      <c r="A784" s="273"/>
      <c r="B784" s="157" t="s">
        <v>399</v>
      </c>
      <c r="C784" s="268" t="s">
        <v>1472</v>
      </c>
      <c r="D784" s="268" t="s">
        <v>1473</v>
      </c>
      <c r="E784" s="525" t="s">
        <v>1474</v>
      </c>
      <c r="F784" s="525"/>
      <c r="G784" s="158" t="s">
        <v>1475</v>
      </c>
      <c r="H784" s="157" t="s">
        <v>1476</v>
      </c>
      <c r="I784" s="157" t="s">
        <v>1477</v>
      </c>
      <c r="J784" s="274" t="s">
        <v>1478</v>
      </c>
    </row>
    <row r="785" spans="1:10" ht="38.25" x14ac:dyDescent="0.2">
      <c r="A785" s="275" t="s">
        <v>409</v>
      </c>
      <c r="B785" s="159" t="s">
        <v>1932</v>
      </c>
      <c r="C785" s="267" t="s">
        <v>68</v>
      </c>
      <c r="D785" s="267" t="s">
        <v>1933</v>
      </c>
      <c r="E785" s="526" t="s">
        <v>1766</v>
      </c>
      <c r="F785" s="526"/>
      <c r="G785" s="160" t="s">
        <v>1481</v>
      </c>
      <c r="H785" s="161">
        <v>1</v>
      </c>
      <c r="I785" s="162">
        <v>58.54</v>
      </c>
      <c r="J785" s="276">
        <v>58.54</v>
      </c>
    </row>
    <row r="786" spans="1:10" ht="25.5" x14ac:dyDescent="0.2">
      <c r="A786" s="277" t="s">
        <v>1482</v>
      </c>
      <c r="B786" s="163" t="s">
        <v>1486</v>
      </c>
      <c r="C786" s="259" t="s">
        <v>68</v>
      </c>
      <c r="D786" s="259" t="s">
        <v>1487</v>
      </c>
      <c r="E786" s="528" t="s">
        <v>1488</v>
      </c>
      <c r="F786" s="528"/>
      <c r="G786" s="164" t="s">
        <v>1489</v>
      </c>
      <c r="H786" s="165">
        <v>0.1308</v>
      </c>
      <c r="I786" s="166">
        <v>18.670000000000002</v>
      </c>
      <c r="J786" s="278">
        <v>2.44</v>
      </c>
    </row>
    <row r="787" spans="1:10" ht="25.5" x14ac:dyDescent="0.2">
      <c r="A787" s="277" t="s">
        <v>1482</v>
      </c>
      <c r="B787" s="163" t="s">
        <v>1893</v>
      </c>
      <c r="C787" s="259" t="s">
        <v>68</v>
      </c>
      <c r="D787" s="259" t="s">
        <v>1894</v>
      </c>
      <c r="E787" s="528" t="s">
        <v>1488</v>
      </c>
      <c r="F787" s="528"/>
      <c r="G787" s="164" t="s">
        <v>1489</v>
      </c>
      <c r="H787" s="165">
        <v>0.25369999999999998</v>
      </c>
      <c r="I787" s="166">
        <v>22.99</v>
      </c>
      <c r="J787" s="278">
        <v>5.83</v>
      </c>
    </row>
    <row r="788" spans="1:10" x14ac:dyDescent="0.2">
      <c r="A788" s="279" t="s">
        <v>1492</v>
      </c>
      <c r="B788" s="167" t="s">
        <v>1899</v>
      </c>
      <c r="C788" s="260" t="s">
        <v>68</v>
      </c>
      <c r="D788" s="260" t="s">
        <v>1900</v>
      </c>
      <c r="E788" s="527" t="s">
        <v>1495</v>
      </c>
      <c r="F788" s="527"/>
      <c r="G788" s="168" t="s">
        <v>25</v>
      </c>
      <c r="H788" s="169">
        <v>0.188</v>
      </c>
      <c r="I788" s="170">
        <v>4.8099999999999996</v>
      </c>
      <c r="J788" s="280">
        <v>0.9</v>
      </c>
    </row>
    <row r="789" spans="1:10" ht="25.5" x14ac:dyDescent="0.2">
      <c r="A789" s="279" t="s">
        <v>1492</v>
      </c>
      <c r="B789" s="167" t="s">
        <v>1934</v>
      </c>
      <c r="C789" s="260" t="s">
        <v>68</v>
      </c>
      <c r="D789" s="260" t="s">
        <v>1935</v>
      </c>
      <c r="E789" s="527" t="s">
        <v>1495</v>
      </c>
      <c r="F789" s="527"/>
      <c r="G789" s="168" t="s">
        <v>1498</v>
      </c>
      <c r="H789" s="169">
        <v>1.06</v>
      </c>
      <c r="I789" s="170">
        <v>39.520000000000003</v>
      </c>
      <c r="J789" s="280">
        <v>41.89</v>
      </c>
    </row>
    <row r="790" spans="1:10" x14ac:dyDescent="0.2">
      <c r="A790" s="279" t="s">
        <v>1492</v>
      </c>
      <c r="B790" s="167" t="s">
        <v>1895</v>
      </c>
      <c r="C790" s="260" t="s">
        <v>68</v>
      </c>
      <c r="D790" s="260" t="s">
        <v>1896</v>
      </c>
      <c r="E790" s="527" t="s">
        <v>1495</v>
      </c>
      <c r="F790" s="527"/>
      <c r="G790" s="168" t="s">
        <v>25</v>
      </c>
      <c r="H790" s="169">
        <v>9.1325000000000003</v>
      </c>
      <c r="I790" s="170">
        <v>0.82</v>
      </c>
      <c r="J790" s="280">
        <v>7.48</v>
      </c>
    </row>
    <row r="791" spans="1:10" x14ac:dyDescent="0.2">
      <c r="A791" s="281"/>
      <c r="B791" s="282"/>
      <c r="C791" s="282"/>
      <c r="D791" s="282"/>
      <c r="E791" s="282"/>
      <c r="F791" s="283"/>
      <c r="G791" s="282"/>
      <c r="H791" s="283"/>
      <c r="I791" s="282"/>
      <c r="J791" s="284"/>
    </row>
    <row r="792" spans="1:10" ht="13.5" thickBot="1" x14ac:dyDescent="0.25">
      <c r="A792" s="281"/>
      <c r="B792" s="282"/>
      <c r="C792" s="282"/>
      <c r="D792" s="282"/>
      <c r="E792" s="282"/>
      <c r="F792" s="283"/>
      <c r="G792" s="282"/>
      <c r="H792" s="283"/>
      <c r="I792" s="282"/>
      <c r="J792" s="284"/>
    </row>
    <row r="793" spans="1:10" ht="13.5" thickTop="1" x14ac:dyDescent="0.2">
      <c r="A793" s="285"/>
      <c r="B793" s="171"/>
      <c r="C793" s="171"/>
      <c r="D793" s="171"/>
      <c r="E793" s="171"/>
      <c r="F793" s="171"/>
      <c r="G793" s="171"/>
      <c r="H793" s="171"/>
      <c r="I793" s="171"/>
      <c r="J793" s="286"/>
    </row>
    <row r="794" spans="1:10" ht="15" x14ac:dyDescent="0.2">
      <c r="A794" s="273"/>
      <c r="B794" s="157" t="s">
        <v>399</v>
      </c>
      <c r="C794" s="268" t="s">
        <v>1472</v>
      </c>
      <c r="D794" s="268" t="s">
        <v>1473</v>
      </c>
      <c r="E794" s="525" t="s">
        <v>1474</v>
      </c>
      <c r="F794" s="525"/>
      <c r="G794" s="158" t="s">
        <v>1475</v>
      </c>
      <c r="H794" s="157" t="s">
        <v>1476</v>
      </c>
      <c r="I794" s="157" t="s">
        <v>1477</v>
      </c>
      <c r="J794" s="274" t="s">
        <v>1478</v>
      </c>
    </row>
    <row r="795" spans="1:10" ht="25.5" x14ac:dyDescent="0.2">
      <c r="A795" s="275" t="s">
        <v>409</v>
      </c>
      <c r="B795" s="159" t="s">
        <v>1936</v>
      </c>
      <c r="C795" s="267" t="s">
        <v>68</v>
      </c>
      <c r="D795" s="267" t="s">
        <v>877</v>
      </c>
      <c r="E795" s="526" t="s">
        <v>1766</v>
      </c>
      <c r="F795" s="526"/>
      <c r="G795" s="160" t="s">
        <v>8</v>
      </c>
      <c r="H795" s="161">
        <v>1</v>
      </c>
      <c r="I795" s="162">
        <v>94.65</v>
      </c>
      <c r="J795" s="276">
        <v>94.65</v>
      </c>
    </row>
    <row r="796" spans="1:10" ht="25.5" x14ac:dyDescent="0.2">
      <c r="A796" s="277" t="s">
        <v>1482</v>
      </c>
      <c r="B796" s="163" t="s">
        <v>1826</v>
      </c>
      <c r="C796" s="259" t="s">
        <v>68</v>
      </c>
      <c r="D796" s="259" t="s">
        <v>1827</v>
      </c>
      <c r="E796" s="528" t="s">
        <v>1488</v>
      </c>
      <c r="F796" s="528"/>
      <c r="G796" s="164" t="s">
        <v>1489</v>
      </c>
      <c r="H796" s="165">
        <v>0.54700000000000004</v>
      </c>
      <c r="I796" s="166">
        <v>22.99</v>
      </c>
      <c r="J796" s="278">
        <v>12.57</v>
      </c>
    </row>
    <row r="797" spans="1:10" ht="25.5" x14ac:dyDescent="0.2">
      <c r="A797" s="277" t="s">
        <v>1482</v>
      </c>
      <c r="B797" s="163" t="s">
        <v>1486</v>
      </c>
      <c r="C797" s="259" t="s">
        <v>68</v>
      </c>
      <c r="D797" s="259" t="s">
        <v>1487</v>
      </c>
      <c r="E797" s="528" t="s">
        <v>1488</v>
      </c>
      <c r="F797" s="528"/>
      <c r="G797" s="164" t="s">
        <v>1489</v>
      </c>
      <c r="H797" s="165">
        <v>0.27300000000000002</v>
      </c>
      <c r="I797" s="166">
        <v>18.670000000000002</v>
      </c>
      <c r="J797" s="278">
        <v>5.09</v>
      </c>
    </row>
    <row r="798" spans="1:10" ht="38.25" x14ac:dyDescent="0.2">
      <c r="A798" s="279" t="s">
        <v>1492</v>
      </c>
      <c r="B798" s="167" t="s">
        <v>1939</v>
      </c>
      <c r="C798" s="260" t="s">
        <v>68</v>
      </c>
      <c r="D798" s="260" t="s">
        <v>1940</v>
      </c>
      <c r="E798" s="527" t="s">
        <v>1495</v>
      </c>
      <c r="F798" s="527"/>
      <c r="G798" s="168" t="s">
        <v>8</v>
      </c>
      <c r="H798" s="169">
        <v>1</v>
      </c>
      <c r="I798" s="170">
        <v>73.739999999999995</v>
      </c>
      <c r="J798" s="280">
        <v>73.739999999999995</v>
      </c>
    </row>
    <row r="799" spans="1:10" x14ac:dyDescent="0.2">
      <c r="A799" s="279" t="s">
        <v>1492</v>
      </c>
      <c r="B799" s="167" t="s">
        <v>1937</v>
      </c>
      <c r="C799" s="260" t="s">
        <v>68</v>
      </c>
      <c r="D799" s="260" t="s">
        <v>1938</v>
      </c>
      <c r="E799" s="527" t="s">
        <v>1495</v>
      </c>
      <c r="F799" s="527"/>
      <c r="G799" s="168" t="s">
        <v>25</v>
      </c>
      <c r="H799" s="169">
        <v>1.29</v>
      </c>
      <c r="I799" s="170">
        <v>2.52</v>
      </c>
      <c r="J799" s="280">
        <v>3.25</v>
      </c>
    </row>
    <row r="800" spans="1:10" x14ac:dyDescent="0.2">
      <c r="A800" s="281"/>
      <c r="B800" s="282"/>
      <c r="C800" s="282"/>
      <c r="D800" s="282"/>
      <c r="E800" s="282"/>
      <c r="F800" s="283"/>
      <c r="G800" s="282"/>
      <c r="H800" s="283"/>
      <c r="I800" s="282"/>
      <c r="J800" s="284"/>
    </row>
    <row r="801" spans="1:10" ht="13.5" thickBot="1" x14ac:dyDescent="0.25">
      <c r="A801" s="281"/>
      <c r="B801" s="282"/>
      <c r="C801" s="282"/>
      <c r="D801" s="282"/>
      <c r="E801" s="282"/>
      <c r="F801" s="283"/>
      <c r="G801" s="282"/>
      <c r="H801" s="283"/>
      <c r="I801" s="282"/>
      <c r="J801" s="284"/>
    </row>
    <row r="802" spans="1:10" ht="13.5" thickTop="1" x14ac:dyDescent="0.2">
      <c r="A802" s="285"/>
      <c r="B802" s="171"/>
      <c r="C802" s="171"/>
      <c r="D802" s="171"/>
      <c r="E802" s="171"/>
      <c r="F802" s="171"/>
      <c r="G802" s="171"/>
      <c r="H802" s="171"/>
      <c r="I802" s="171"/>
      <c r="J802" s="286"/>
    </row>
    <row r="803" spans="1:10" ht="15" x14ac:dyDescent="0.2">
      <c r="A803" s="273"/>
      <c r="B803" s="157" t="s">
        <v>399</v>
      </c>
      <c r="C803" s="268" t="s">
        <v>1472</v>
      </c>
      <c r="D803" s="268" t="s">
        <v>1473</v>
      </c>
      <c r="E803" s="525" t="s">
        <v>1474</v>
      </c>
      <c r="F803" s="525"/>
      <c r="G803" s="158" t="s">
        <v>1475</v>
      </c>
      <c r="H803" s="157" t="s">
        <v>1476</v>
      </c>
      <c r="I803" s="157" t="s">
        <v>1477</v>
      </c>
      <c r="J803" s="274" t="s">
        <v>1478</v>
      </c>
    </row>
    <row r="804" spans="1:10" ht="38.25" x14ac:dyDescent="0.2">
      <c r="A804" s="275" t="s">
        <v>409</v>
      </c>
      <c r="B804" s="159" t="s">
        <v>1941</v>
      </c>
      <c r="C804" s="267" t="s">
        <v>68</v>
      </c>
      <c r="D804" s="267" t="s">
        <v>882</v>
      </c>
      <c r="E804" s="526" t="s">
        <v>1766</v>
      </c>
      <c r="F804" s="526"/>
      <c r="G804" s="160" t="s">
        <v>1481</v>
      </c>
      <c r="H804" s="161">
        <v>1</v>
      </c>
      <c r="I804" s="162">
        <v>41.03</v>
      </c>
      <c r="J804" s="276">
        <v>41.03</v>
      </c>
    </row>
    <row r="805" spans="1:10" ht="25.5" x14ac:dyDescent="0.2">
      <c r="A805" s="277" t="s">
        <v>1482</v>
      </c>
      <c r="B805" s="163" t="s">
        <v>1598</v>
      </c>
      <c r="C805" s="259" t="s">
        <v>68</v>
      </c>
      <c r="D805" s="259" t="s">
        <v>1599</v>
      </c>
      <c r="E805" s="528" t="s">
        <v>1488</v>
      </c>
      <c r="F805" s="528"/>
      <c r="G805" s="164" t="s">
        <v>1489</v>
      </c>
      <c r="H805" s="165">
        <v>0.33300000000000002</v>
      </c>
      <c r="I805" s="166">
        <v>23.1</v>
      </c>
      <c r="J805" s="278">
        <v>7.69</v>
      </c>
    </row>
    <row r="806" spans="1:10" ht="38.25" x14ac:dyDescent="0.2">
      <c r="A806" s="277" t="s">
        <v>1482</v>
      </c>
      <c r="B806" s="163" t="s">
        <v>1942</v>
      </c>
      <c r="C806" s="259" t="s">
        <v>68</v>
      </c>
      <c r="D806" s="259" t="s">
        <v>1943</v>
      </c>
      <c r="E806" s="528" t="s">
        <v>1488</v>
      </c>
      <c r="F806" s="528"/>
      <c r="G806" s="164" t="s">
        <v>1508</v>
      </c>
      <c r="H806" s="165">
        <v>4.3099999999999999E-2</v>
      </c>
      <c r="I806" s="166">
        <v>649.91</v>
      </c>
      <c r="J806" s="278">
        <v>28.01</v>
      </c>
    </row>
    <row r="807" spans="1:10" ht="25.5" x14ac:dyDescent="0.2">
      <c r="A807" s="277" t="s">
        <v>1482</v>
      </c>
      <c r="B807" s="163" t="s">
        <v>1486</v>
      </c>
      <c r="C807" s="259" t="s">
        <v>68</v>
      </c>
      <c r="D807" s="259" t="s">
        <v>1487</v>
      </c>
      <c r="E807" s="528" t="s">
        <v>1488</v>
      </c>
      <c r="F807" s="528"/>
      <c r="G807" s="164" t="s">
        <v>1489</v>
      </c>
      <c r="H807" s="165">
        <v>0.16700000000000001</v>
      </c>
      <c r="I807" s="166">
        <v>18.670000000000002</v>
      </c>
      <c r="J807" s="278">
        <v>3.11</v>
      </c>
    </row>
    <row r="808" spans="1:10" ht="25.5" x14ac:dyDescent="0.2">
      <c r="A808" s="279" t="s">
        <v>1492</v>
      </c>
      <c r="B808" s="167" t="s">
        <v>1922</v>
      </c>
      <c r="C808" s="260" t="s">
        <v>68</v>
      </c>
      <c r="D808" s="260" t="s">
        <v>1923</v>
      </c>
      <c r="E808" s="527" t="s">
        <v>1495</v>
      </c>
      <c r="F808" s="527"/>
      <c r="G808" s="168" t="s">
        <v>8</v>
      </c>
      <c r="H808" s="169">
        <v>1.67</v>
      </c>
      <c r="I808" s="170">
        <v>1.33</v>
      </c>
      <c r="J808" s="280">
        <v>2.2200000000000002</v>
      </c>
    </row>
    <row r="809" spans="1:10" x14ac:dyDescent="0.2">
      <c r="A809" s="281"/>
      <c r="B809" s="282"/>
      <c r="C809" s="282"/>
      <c r="D809" s="282"/>
      <c r="E809" s="282"/>
      <c r="F809" s="283"/>
      <c r="G809" s="282"/>
      <c r="H809" s="283"/>
      <c r="I809" s="282"/>
      <c r="J809" s="284"/>
    </row>
    <row r="810" spans="1:10" ht="13.5" thickBot="1" x14ac:dyDescent="0.25">
      <c r="A810" s="281"/>
      <c r="B810" s="282"/>
      <c r="C810" s="282"/>
      <c r="D810" s="282"/>
      <c r="E810" s="282"/>
      <c r="F810" s="283"/>
      <c r="G810" s="282"/>
      <c r="H810" s="283"/>
      <c r="I810" s="282"/>
      <c r="J810" s="284"/>
    </row>
    <row r="811" spans="1:10" ht="13.5" thickTop="1" x14ac:dyDescent="0.2">
      <c r="A811" s="285"/>
      <c r="B811" s="171"/>
      <c r="C811" s="171"/>
      <c r="D811" s="171"/>
      <c r="E811" s="171"/>
      <c r="F811" s="171"/>
      <c r="G811" s="171"/>
      <c r="H811" s="171"/>
      <c r="I811" s="171"/>
      <c r="J811" s="286"/>
    </row>
    <row r="812" spans="1:10" ht="15" x14ac:dyDescent="0.2">
      <c r="A812" s="273"/>
      <c r="B812" s="157" t="s">
        <v>399</v>
      </c>
      <c r="C812" s="268" t="s">
        <v>1472</v>
      </c>
      <c r="D812" s="268" t="s">
        <v>1473</v>
      </c>
      <c r="E812" s="525" t="s">
        <v>1474</v>
      </c>
      <c r="F812" s="525"/>
      <c r="G812" s="158" t="s">
        <v>1475</v>
      </c>
      <c r="H812" s="157" t="s">
        <v>1476</v>
      </c>
      <c r="I812" s="157" t="s">
        <v>1477</v>
      </c>
      <c r="J812" s="274" t="s">
        <v>1478</v>
      </c>
    </row>
    <row r="813" spans="1:10" ht="38.25" x14ac:dyDescent="0.2">
      <c r="A813" s="275" t="s">
        <v>409</v>
      </c>
      <c r="B813" s="159" t="s">
        <v>1944</v>
      </c>
      <c r="C813" s="267" t="s">
        <v>68</v>
      </c>
      <c r="D813" s="267" t="s">
        <v>884</v>
      </c>
      <c r="E813" s="526" t="s">
        <v>1766</v>
      </c>
      <c r="F813" s="526"/>
      <c r="G813" s="160" t="s">
        <v>1481</v>
      </c>
      <c r="H813" s="161">
        <v>1</v>
      </c>
      <c r="I813" s="162">
        <v>43.2</v>
      </c>
      <c r="J813" s="276">
        <v>43.2</v>
      </c>
    </row>
    <row r="814" spans="1:10" ht="25.5" x14ac:dyDescent="0.2">
      <c r="A814" s="277" t="s">
        <v>1482</v>
      </c>
      <c r="B814" s="163" t="s">
        <v>1598</v>
      </c>
      <c r="C814" s="259" t="s">
        <v>68</v>
      </c>
      <c r="D814" s="259" t="s">
        <v>1599</v>
      </c>
      <c r="E814" s="528" t="s">
        <v>1488</v>
      </c>
      <c r="F814" s="528"/>
      <c r="G814" s="164" t="s">
        <v>1489</v>
      </c>
      <c r="H814" s="165">
        <v>0.38900000000000001</v>
      </c>
      <c r="I814" s="166">
        <v>23.1</v>
      </c>
      <c r="J814" s="278">
        <v>8.98</v>
      </c>
    </row>
    <row r="815" spans="1:10" ht="38.25" x14ac:dyDescent="0.2">
      <c r="A815" s="277" t="s">
        <v>1482</v>
      </c>
      <c r="B815" s="163" t="s">
        <v>1942</v>
      </c>
      <c r="C815" s="259" t="s">
        <v>68</v>
      </c>
      <c r="D815" s="259" t="s">
        <v>1943</v>
      </c>
      <c r="E815" s="528" t="s">
        <v>1488</v>
      </c>
      <c r="F815" s="528"/>
      <c r="G815" s="164" t="s">
        <v>1508</v>
      </c>
      <c r="H815" s="165">
        <v>4.3099999999999999E-2</v>
      </c>
      <c r="I815" s="166">
        <v>649.91</v>
      </c>
      <c r="J815" s="278">
        <v>28.01</v>
      </c>
    </row>
    <row r="816" spans="1:10" ht="25.5" x14ac:dyDescent="0.2">
      <c r="A816" s="277" t="s">
        <v>1482</v>
      </c>
      <c r="B816" s="163" t="s">
        <v>1486</v>
      </c>
      <c r="C816" s="259" t="s">
        <v>68</v>
      </c>
      <c r="D816" s="259" t="s">
        <v>1487</v>
      </c>
      <c r="E816" s="528" t="s">
        <v>1488</v>
      </c>
      <c r="F816" s="528"/>
      <c r="G816" s="164" t="s">
        <v>1489</v>
      </c>
      <c r="H816" s="165">
        <v>0.19500000000000001</v>
      </c>
      <c r="I816" s="166">
        <v>18.670000000000002</v>
      </c>
      <c r="J816" s="278">
        <v>3.64</v>
      </c>
    </row>
    <row r="817" spans="1:10" x14ac:dyDescent="0.2">
      <c r="A817" s="279" t="s">
        <v>1492</v>
      </c>
      <c r="B817" s="167" t="s">
        <v>1697</v>
      </c>
      <c r="C817" s="260" t="s">
        <v>68</v>
      </c>
      <c r="D817" s="260" t="s">
        <v>1698</v>
      </c>
      <c r="E817" s="527" t="s">
        <v>1495</v>
      </c>
      <c r="F817" s="527"/>
      <c r="G817" s="168" t="s">
        <v>25</v>
      </c>
      <c r="H817" s="169">
        <v>0.5</v>
      </c>
      <c r="I817" s="170">
        <v>0.7</v>
      </c>
      <c r="J817" s="280">
        <v>0.35</v>
      </c>
    </row>
    <row r="818" spans="1:10" ht="25.5" x14ac:dyDescent="0.2">
      <c r="A818" s="279" t="s">
        <v>1492</v>
      </c>
      <c r="B818" s="167" t="s">
        <v>1922</v>
      </c>
      <c r="C818" s="260" t="s">
        <v>68</v>
      </c>
      <c r="D818" s="260" t="s">
        <v>1923</v>
      </c>
      <c r="E818" s="527" t="s">
        <v>1495</v>
      </c>
      <c r="F818" s="527"/>
      <c r="G818" s="168" t="s">
        <v>8</v>
      </c>
      <c r="H818" s="169">
        <v>1.67</v>
      </c>
      <c r="I818" s="170">
        <v>1.33</v>
      </c>
      <c r="J818" s="280">
        <v>2.2200000000000002</v>
      </c>
    </row>
    <row r="819" spans="1:10" x14ac:dyDescent="0.2">
      <c r="A819" s="281"/>
      <c r="B819" s="282"/>
      <c r="C819" s="282"/>
      <c r="D819" s="282"/>
      <c r="E819" s="282"/>
      <c r="F819" s="283"/>
      <c r="G819" s="282"/>
      <c r="H819" s="283"/>
      <c r="I819" s="282"/>
      <c r="J819" s="284"/>
    </row>
    <row r="820" spans="1:10" ht="13.5" thickBot="1" x14ac:dyDescent="0.25">
      <c r="A820" s="281"/>
      <c r="B820" s="282"/>
      <c r="C820" s="282"/>
      <c r="D820" s="282"/>
      <c r="E820" s="282"/>
      <c r="F820" s="283"/>
      <c r="G820" s="282"/>
      <c r="H820" s="283"/>
      <c r="I820" s="282"/>
      <c r="J820" s="284"/>
    </row>
    <row r="821" spans="1:10" ht="13.5" thickTop="1" x14ac:dyDescent="0.2">
      <c r="A821" s="285"/>
      <c r="B821" s="171"/>
      <c r="C821" s="171"/>
      <c r="D821" s="171"/>
      <c r="E821" s="171"/>
      <c r="F821" s="171"/>
      <c r="G821" s="171"/>
      <c r="H821" s="171"/>
      <c r="I821" s="171"/>
      <c r="J821" s="286"/>
    </row>
    <row r="822" spans="1:10" ht="15" x14ac:dyDescent="0.2">
      <c r="A822" s="273"/>
      <c r="B822" s="157" t="s">
        <v>399</v>
      </c>
      <c r="C822" s="268" t="s">
        <v>1472</v>
      </c>
      <c r="D822" s="268" t="s">
        <v>1473</v>
      </c>
      <c r="E822" s="525" t="s">
        <v>1474</v>
      </c>
      <c r="F822" s="525"/>
      <c r="G822" s="158" t="s">
        <v>1475</v>
      </c>
      <c r="H822" s="157" t="s">
        <v>1476</v>
      </c>
      <c r="I822" s="157" t="s">
        <v>1477</v>
      </c>
      <c r="J822" s="274" t="s">
        <v>1478</v>
      </c>
    </row>
    <row r="823" spans="1:10" ht="38.25" x14ac:dyDescent="0.2">
      <c r="A823" s="275" t="s">
        <v>409</v>
      </c>
      <c r="B823" s="159" t="s">
        <v>1945</v>
      </c>
      <c r="C823" s="267" t="s">
        <v>68</v>
      </c>
      <c r="D823" s="267" t="s">
        <v>886</v>
      </c>
      <c r="E823" s="526" t="s">
        <v>1480</v>
      </c>
      <c r="F823" s="526"/>
      <c r="G823" s="160" t="s">
        <v>1481</v>
      </c>
      <c r="H823" s="161">
        <v>1</v>
      </c>
      <c r="I823" s="162">
        <v>72.87</v>
      </c>
      <c r="J823" s="276">
        <v>72.87</v>
      </c>
    </row>
    <row r="824" spans="1:10" ht="38.25" x14ac:dyDescent="0.2">
      <c r="A824" s="277" t="s">
        <v>1482</v>
      </c>
      <c r="B824" s="163" t="s">
        <v>1774</v>
      </c>
      <c r="C824" s="259" t="s">
        <v>68</v>
      </c>
      <c r="D824" s="259" t="s">
        <v>1775</v>
      </c>
      <c r="E824" s="528" t="s">
        <v>1513</v>
      </c>
      <c r="F824" s="528"/>
      <c r="G824" s="164" t="s">
        <v>1514</v>
      </c>
      <c r="H824" s="165">
        <v>0.18210000000000001</v>
      </c>
      <c r="I824" s="166">
        <v>0.72</v>
      </c>
      <c r="J824" s="278">
        <v>0.13</v>
      </c>
    </row>
    <row r="825" spans="1:10" ht="51" x14ac:dyDescent="0.2">
      <c r="A825" s="277" t="s">
        <v>1482</v>
      </c>
      <c r="B825" s="163" t="s">
        <v>1946</v>
      </c>
      <c r="C825" s="259" t="s">
        <v>68</v>
      </c>
      <c r="D825" s="259" t="s">
        <v>1947</v>
      </c>
      <c r="E825" s="528" t="s">
        <v>1513</v>
      </c>
      <c r="F825" s="528"/>
      <c r="G825" s="164" t="s">
        <v>1517</v>
      </c>
      <c r="H825" s="165">
        <v>4.9099999999999998E-2</v>
      </c>
      <c r="I825" s="166">
        <v>10.64</v>
      </c>
      <c r="J825" s="278">
        <v>0.52</v>
      </c>
    </row>
    <row r="826" spans="1:10" ht="51" x14ac:dyDescent="0.2">
      <c r="A826" s="277" t="s">
        <v>1482</v>
      </c>
      <c r="B826" s="163" t="s">
        <v>1950</v>
      </c>
      <c r="C826" s="259" t="s">
        <v>68</v>
      </c>
      <c r="D826" s="259" t="s">
        <v>1951</v>
      </c>
      <c r="E826" s="528" t="s">
        <v>1513</v>
      </c>
      <c r="F826" s="528"/>
      <c r="G826" s="164" t="s">
        <v>1514</v>
      </c>
      <c r="H826" s="165">
        <v>0.1371</v>
      </c>
      <c r="I826" s="166">
        <v>0.89</v>
      </c>
      <c r="J826" s="278">
        <v>0.12</v>
      </c>
    </row>
    <row r="827" spans="1:10" ht="25.5" x14ac:dyDescent="0.2">
      <c r="A827" s="277" t="s">
        <v>1482</v>
      </c>
      <c r="B827" s="163" t="s">
        <v>1948</v>
      </c>
      <c r="C827" s="259" t="s">
        <v>68</v>
      </c>
      <c r="D827" s="259" t="s">
        <v>1949</v>
      </c>
      <c r="E827" s="528" t="s">
        <v>1488</v>
      </c>
      <c r="F827" s="528"/>
      <c r="G827" s="164" t="s">
        <v>1489</v>
      </c>
      <c r="H827" s="165">
        <v>0.3725</v>
      </c>
      <c r="I827" s="166">
        <v>22.94</v>
      </c>
      <c r="J827" s="278">
        <v>8.5399999999999991</v>
      </c>
    </row>
    <row r="828" spans="1:10" ht="38.25" x14ac:dyDescent="0.2">
      <c r="A828" s="277" t="s">
        <v>1482</v>
      </c>
      <c r="B828" s="163" t="s">
        <v>1776</v>
      </c>
      <c r="C828" s="259" t="s">
        <v>68</v>
      </c>
      <c r="D828" s="259" t="s">
        <v>1777</v>
      </c>
      <c r="E828" s="528" t="s">
        <v>1513</v>
      </c>
      <c r="F828" s="528"/>
      <c r="G828" s="164" t="s">
        <v>1517</v>
      </c>
      <c r="H828" s="165">
        <v>4.1000000000000003E-3</v>
      </c>
      <c r="I828" s="166">
        <v>10.210000000000001</v>
      </c>
      <c r="J828" s="278">
        <v>0.04</v>
      </c>
    </row>
    <row r="829" spans="1:10" ht="25.5" x14ac:dyDescent="0.2">
      <c r="A829" s="277" t="s">
        <v>1482</v>
      </c>
      <c r="B829" s="163" t="s">
        <v>1486</v>
      </c>
      <c r="C829" s="259" t="s">
        <v>68</v>
      </c>
      <c r="D829" s="259" t="s">
        <v>1487</v>
      </c>
      <c r="E829" s="528" t="s">
        <v>1488</v>
      </c>
      <c r="F829" s="528"/>
      <c r="G829" s="164" t="s">
        <v>1489</v>
      </c>
      <c r="H829" s="165">
        <v>0.3725</v>
      </c>
      <c r="I829" s="166">
        <v>18.670000000000002</v>
      </c>
      <c r="J829" s="278">
        <v>6.95</v>
      </c>
    </row>
    <row r="830" spans="1:10" ht="25.5" x14ac:dyDescent="0.2">
      <c r="A830" s="279" t="s">
        <v>1492</v>
      </c>
      <c r="B830" s="167" t="s">
        <v>1699</v>
      </c>
      <c r="C830" s="260" t="s">
        <v>68</v>
      </c>
      <c r="D830" s="260" t="s">
        <v>1700</v>
      </c>
      <c r="E830" s="527" t="s">
        <v>1495</v>
      </c>
      <c r="F830" s="527"/>
      <c r="G830" s="168" t="s">
        <v>1612</v>
      </c>
      <c r="H830" s="169">
        <v>5.6800000000000003E-2</v>
      </c>
      <c r="I830" s="170">
        <v>140</v>
      </c>
      <c r="J830" s="280">
        <v>7.95</v>
      </c>
    </row>
    <row r="831" spans="1:10" ht="38.25" x14ac:dyDescent="0.2">
      <c r="A831" s="279" t="s">
        <v>1492</v>
      </c>
      <c r="B831" s="167" t="s">
        <v>1954</v>
      </c>
      <c r="C831" s="260" t="s">
        <v>68</v>
      </c>
      <c r="D831" s="260" t="s">
        <v>1955</v>
      </c>
      <c r="E831" s="527" t="s">
        <v>1495</v>
      </c>
      <c r="F831" s="527"/>
      <c r="G831" s="168" t="s">
        <v>1481</v>
      </c>
      <c r="H831" s="169">
        <v>1.03</v>
      </c>
      <c r="I831" s="170">
        <v>46.36</v>
      </c>
      <c r="J831" s="280">
        <v>47.75</v>
      </c>
    </row>
    <row r="832" spans="1:10" x14ac:dyDescent="0.2">
      <c r="A832" s="279" t="s">
        <v>1492</v>
      </c>
      <c r="B832" s="167" t="s">
        <v>1952</v>
      </c>
      <c r="C832" s="260" t="s">
        <v>68</v>
      </c>
      <c r="D832" s="260" t="s">
        <v>1953</v>
      </c>
      <c r="E832" s="527" t="s">
        <v>1495</v>
      </c>
      <c r="F832" s="527"/>
      <c r="G832" s="168" t="s">
        <v>1612</v>
      </c>
      <c r="H832" s="169">
        <v>9.7999999999999997E-3</v>
      </c>
      <c r="I832" s="170">
        <v>89.26</v>
      </c>
      <c r="J832" s="280">
        <v>0.87</v>
      </c>
    </row>
    <row r="833" spans="1:10" x14ac:dyDescent="0.2">
      <c r="A833" s="281"/>
      <c r="B833" s="282"/>
      <c r="C833" s="282"/>
      <c r="D833" s="282"/>
      <c r="E833" s="282"/>
      <c r="F833" s="283"/>
      <c r="G833" s="282"/>
      <c r="H833" s="283"/>
      <c r="I833" s="282"/>
      <c r="J833" s="284"/>
    </row>
    <row r="834" spans="1:10" ht="13.5" thickBot="1" x14ac:dyDescent="0.25">
      <c r="A834" s="281"/>
      <c r="B834" s="282"/>
      <c r="C834" s="282"/>
      <c r="D834" s="282"/>
      <c r="E834" s="282"/>
      <c r="F834" s="283"/>
      <c r="G834" s="282"/>
      <c r="H834" s="283"/>
      <c r="I834" s="282"/>
      <c r="J834" s="284"/>
    </row>
    <row r="835" spans="1:10" ht="13.5" thickTop="1" x14ac:dyDescent="0.2">
      <c r="A835" s="285"/>
      <c r="B835" s="171"/>
      <c r="C835" s="171"/>
      <c r="D835" s="171"/>
      <c r="E835" s="171"/>
      <c r="F835" s="171"/>
      <c r="G835" s="171"/>
      <c r="H835" s="171"/>
      <c r="I835" s="171"/>
      <c r="J835" s="286"/>
    </row>
    <row r="836" spans="1:10" ht="15" x14ac:dyDescent="0.2">
      <c r="A836" s="273"/>
      <c r="B836" s="157" t="s">
        <v>399</v>
      </c>
      <c r="C836" s="268" t="s">
        <v>1472</v>
      </c>
      <c r="D836" s="268" t="s">
        <v>1473</v>
      </c>
      <c r="E836" s="525" t="s">
        <v>1474</v>
      </c>
      <c r="F836" s="525"/>
      <c r="G836" s="158" t="s">
        <v>1475</v>
      </c>
      <c r="H836" s="157" t="s">
        <v>1476</v>
      </c>
      <c r="I836" s="157" t="s">
        <v>1477</v>
      </c>
      <c r="J836" s="274" t="s">
        <v>1478</v>
      </c>
    </row>
    <row r="837" spans="1:10" ht="25.5" x14ac:dyDescent="0.2">
      <c r="A837" s="275" t="s">
        <v>409</v>
      </c>
      <c r="B837" s="159" t="s">
        <v>1956</v>
      </c>
      <c r="C837" s="267" t="s">
        <v>68</v>
      </c>
      <c r="D837" s="267" t="s">
        <v>888</v>
      </c>
      <c r="E837" s="526" t="s">
        <v>1480</v>
      </c>
      <c r="F837" s="526"/>
      <c r="G837" s="160" t="s">
        <v>1481</v>
      </c>
      <c r="H837" s="161">
        <v>1</v>
      </c>
      <c r="I837" s="162">
        <v>61.49</v>
      </c>
      <c r="J837" s="276">
        <v>61.49</v>
      </c>
    </row>
    <row r="838" spans="1:10" ht="38.25" x14ac:dyDescent="0.2">
      <c r="A838" s="277" t="s">
        <v>1482</v>
      </c>
      <c r="B838" s="163" t="s">
        <v>1774</v>
      </c>
      <c r="C838" s="259" t="s">
        <v>68</v>
      </c>
      <c r="D838" s="259" t="s">
        <v>1775</v>
      </c>
      <c r="E838" s="528" t="s">
        <v>1513</v>
      </c>
      <c r="F838" s="528"/>
      <c r="G838" s="164" t="s">
        <v>1514</v>
      </c>
      <c r="H838" s="165">
        <v>4.41E-2</v>
      </c>
      <c r="I838" s="166">
        <v>0.72</v>
      </c>
      <c r="J838" s="278">
        <v>0.03</v>
      </c>
    </row>
    <row r="839" spans="1:10" ht="51" x14ac:dyDescent="0.2">
      <c r="A839" s="277" t="s">
        <v>1482</v>
      </c>
      <c r="B839" s="163" t="s">
        <v>1950</v>
      </c>
      <c r="C839" s="259" t="s">
        <v>68</v>
      </c>
      <c r="D839" s="259" t="s">
        <v>1951</v>
      </c>
      <c r="E839" s="528" t="s">
        <v>1513</v>
      </c>
      <c r="F839" s="528"/>
      <c r="G839" s="164" t="s">
        <v>1514</v>
      </c>
      <c r="H839" s="165">
        <v>4.4400000000000002E-2</v>
      </c>
      <c r="I839" s="166">
        <v>0.89</v>
      </c>
      <c r="J839" s="278">
        <v>0.03</v>
      </c>
    </row>
    <row r="840" spans="1:10" ht="38.25" x14ac:dyDescent="0.2">
      <c r="A840" s="277" t="s">
        <v>1482</v>
      </c>
      <c r="B840" s="163" t="s">
        <v>1776</v>
      </c>
      <c r="C840" s="259" t="s">
        <v>68</v>
      </c>
      <c r="D840" s="259" t="s">
        <v>1777</v>
      </c>
      <c r="E840" s="528" t="s">
        <v>1513</v>
      </c>
      <c r="F840" s="528"/>
      <c r="G840" s="164" t="s">
        <v>1517</v>
      </c>
      <c r="H840" s="165">
        <v>4.1000000000000003E-3</v>
      </c>
      <c r="I840" s="166">
        <v>10.210000000000001</v>
      </c>
      <c r="J840" s="278">
        <v>0.04</v>
      </c>
    </row>
    <row r="841" spans="1:10" ht="51" x14ac:dyDescent="0.2">
      <c r="A841" s="277" t="s">
        <v>1482</v>
      </c>
      <c r="B841" s="163" t="s">
        <v>1946</v>
      </c>
      <c r="C841" s="259" t="s">
        <v>68</v>
      </c>
      <c r="D841" s="259" t="s">
        <v>1947</v>
      </c>
      <c r="E841" s="528" t="s">
        <v>1513</v>
      </c>
      <c r="F841" s="528"/>
      <c r="G841" s="164" t="s">
        <v>1517</v>
      </c>
      <c r="H841" s="165">
        <v>3.8E-3</v>
      </c>
      <c r="I841" s="166">
        <v>10.64</v>
      </c>
      <c r="J841" s="278">
        <v>0.04</v>
      </c>
    </row>
    <row r="842" spans="1:10" ht="25.5" x14ac:dyDescent="0.2">
      <c r="A842" s="277" t="s">
        <v>1482</v>
      </c>
      <c r="B842" s="163" t="s">
        <v>1948</v>
      </c>
      <c r="C842" s="259" t="s">
        <v>68</v>
      </c>
      <c r="D842" s="259" t="s">
        <v>1949</v>
      </c>
      <c r="E842" s="528" t="s">
        <v>1488</v>
      </c>
      <c r="F842" s="528"/>
      <c r="G842" s="164" t="s">
        <v>1489</v>
      </c>
      <c r="H842" s="165">
        <v>9.6299999999999997E-2</v>
      </c>
      <c r="I842" s="166">
        <v>22.94</v>
      </c>
      <c r="J842" s="278">
        <v>2.2000000000000002</v>
      </c>
    </row>
    <row r="843" spans="1:10" ht="25.5" x14ac:dyDescent="0.2">
      <c r="A843" s="277" t="s">
        <v>1482</v>
      </c>
      <c r="B843" s="163" t="s">
        <v>1486</v>
      </c>
      <c r="C843" s="259" t="s">
        <v>68</v>
      </c>
      <c r="D843" s="259" t="s">
        <v>1487</v>
      </c>
      <c r="E843" s="528" t="s">
        <v>1488</v>
      </c>
      <c r="F843" s="528"/>
      <c r="G843" s="164" t="s">
        <v>1489</v>
      </c>
      <c r="H843" s="165">
        <v>9.6299999999999997E-2</v>
      </c>
      <c r="I843" s="166">
        <v>18.670000000000002</v>
      </c>
      <c r="J843" s="278">
        <v>1.79</v>
      </c>
    </row>
    <row r="844" spans="1:10" ht="38.25" x14ac:dyDescent="0.2">
      <c r="A844" s="279" t="s">
        <v>1492</v>
      </c>
      <c r="B844" s="167" t="s">
        <v>1957</v>
      </c>
      <c r="C844" s="260" t="s">
        <v>68</v>
      </c>
      <c r="D844" s="260" t="s">
        <v>1958</v>
      </c>
      <c r="E844" s="527" t="s">
        <v>1495</v>
      </c>
      <c r="F844" s="527"/>
      <c r="G844" s="168" t="s">
        <v>1481</v>
      </c>
      <c r="H844" s="169">
        <v>1.0044999999999999</v>
      </c>
      <c r="I844" s="170">
        <v>49.1</v>
      </c>
      <c r="J844" s="280">
        <v>49.32</v>
      </c>
    </row>
    <row r="845" spans="1:10" x14ac:dyDescent="0.2">
      <c r="A845" s="279" t="s">
        <v>1492</v>
      </c>
      <c r="B845" s="167" t="s">
        <v>1952</v>
      </c>
      <c r="C845" s="260" t="s">
        <v>68</v>
      </c>
      <c r="D845" s="260" t="s">
        <v>1953</v>
      </c>
      <c r="E845" s="527" t="s">
        <v>1495</v>
      </c>
      <c r="F845" s="527"/>
      <c r="G845" s="168" t="s">
        <v>1612</v>
      </c>
      <c r="H845" s="169">
        <v>1.1000000000000001E-3</v>
      </c>
      <c r="I845" s="170">
        <v>89.26</v>
      </c>
      <c r="J845" s="280">
        <v>0.09</v>
      </c>
    </row>
    <row r="846" spans="1:10" ht="25.5" x14ac:dyDescent="0.2">
      <c r="A846" s="279" t="s">
        <v>1492</v>
      </c>
      <c r="B846" s="167" t="s">
        <v>1699</v>
      </c>
      <c r="C846" s="260" t="s">
        <v>68</v>
      </c>
      <c r="D846" s="260" t="s">
        <v>1700</v>
      </c>
      <c r="E846" s="527" t="s">
        <v>1495</v>
      </c>
      <c r="F846" s="527"/>
      <c r="G846" s="168" t="s">
        <v>1612</v>
      </c>
      <c r="H846" s="169">
        <v>5.6800000000000003E-2</v>
      </c>
      <c r="I846" s="170">
        <v>140</v>
      </c>
      <c r="J846" s="280">
        <v>7.95</v>
      </c>
    </row>
    <row r="847" spans="1:10" x14ac:dyDescent="0.2">
      <c r="A847" s="281"/>
      <c r="B847" s="282"/>
      <c r="C847" s="282"/>
      <c r="D847" s="282"/>
      <c r="E847" s="282"/>
      <c r="F847" s="283"/>
      <c r="G847" s="282"/>
      <c r="H847" s="283"/>
      <c r="I847" s="282"/>
      <c r="J847" s="284"/>
    </row>
    <row r="848" spans="1:10" ht="13.5" thickBot="1" x14ac:dyDescent="0.25">
      <c r="A848" s="281"/>
      <c r="B848" s="282"/>
      <c r="C848" s="282"/>
      <c r="D848" s="282"/>
      <c r="E848" s="282"/>
      <c r="F848" s="283"/>
      <c r="G848" s="282"/>
      <c r="H848" s="283"/>
      <c r="I848" s="282"/>
      <c r="J848" s="284"/>
    </row>
    <row r="849" spans="1:10" ht="13.5" thickTop="1" x14ac:dyDescent="0.2">
      <c r="A849" s="285"/>
      <c r="B849" s="171"/>
      <c r="C849" s="171"/>
      <c r="D849" s="171"/>
      <c r="E849" s="171"/>
      <c r="F849" s="171"/>
      <c r="G849" s="171"/>
      <c r="H849" s="171"/>
      <c r="I849" s="171"/>
      <c r="J849" s="286"/>
    </row>
    <row r="850" spans="1:10" ht="15" x14ac:dyDescent="0.2">
      <c r="A850" s="273"/>
      <c r="B850" s="157" t="s">
        <v>399</v>
      </c>
      <c r="C850" s="268" t="s">
        <v>1472</v>
      </c>
      <c r="D850" s="268" t="s">
        <v>1473</v>
      </c>
      <c r="E850" s="525" t="s">
        <v>1474</v>
      </c>
      <c r="F850" s="525"/>
      <c r="G850" s="158" t="s">
        <v>1475</v>
      </c>
      <c r="H850" s="157" t="s">
        <v>1476</v>
      </c>
      <c r="I850" s="157" t="s">
        <v>1477</v>
      </c>
      <c r="J850" s="274" t="s">
        <v>1478</v>
      </c>
    </row>
    <row r="851" spans="1:10" x14ac:dyDescent="0.2">
      <c r="A851" s="275" t="s">
        <v>409</v>
      </c>
      <c r="B851" s="159" t="s">
        <v>1959</v>
      </c>
      <c r="C851" s="267" t="s">
        <v>68</v>
      </c>
      <c r="D851" s="267" t="s">
        <v>902</v>
      </c>
      <c r="E851" s="526" t="s">
        <v>1587</v>
      </c>
      <c r="F851" s="526"/>
      <c r="G851" s="160" t="s">
        <v>1481</v>
      </c>
      <c r="H851" s="161">
        <v>1</v>
      </c>
      <c r="I851" s="162">
        <v>15.26</v>
      </c>
      <c r="J851" s="276">
        <v>15.26</v>
      </c>
    </row>
    <row r="852" spans="1:10" ht="25.5" x14ac:dyDescent="0.2">
      <c r="A852" s="277" t="s">
        <v>1482</v>
      </c>
      <c r="B852" s="163" t="s">
        <v>1588</v>
      </c>
      <c r="C852" s="259" t="s">
        <v>68</v>
      </c>
      <c r="D852" s="259" t="s">
        <v>1589</v>
      </c>
      <c r="E852" s="528" t="s">
        <v>1488</v>
      </c>
      <c r="F852" s="528"/>
      <c r="G852" s="164" t="s">
        <v>1489</v>
      </c>
      <c r="H852" s="165">
        <v>2.7699999999999999E-2</v>
      </c>
      <c r="I852" s="166">
        <v>19.5</v>
      </c>
      <c r="J852" s="278">
        <v>0.54</v>
      </c>
    </row>
    <row r="853" spans="1:10" ht="25.5" x14ac:dyDescent="0.2">
      <c r="A853" s="277" t="s">
        <v>1482</v>
      </c>
      <c r="B853" s="163" t="s">
        <v>1486</v>
      </c>
      <c r="C853" s="259" t="s">
        <v>68</v>
      </c>
      <c r="D853" s="259" t="s">
        <v>1487</v>
      </c>
      <c r="E853" s="528" t="s">
        <v>1488</v>
      </c>
      <c r="F853" s="528"/>
      <c r="G853" s="164" t="s">
        <v>1489</v>
      </c>
      <c r="H853" s="165">
        <v>0.1386</v>
      </c>
      <c r="I853" s="166">
        <v>18.670000000000002</v>
      </c>
      <c r="J853" s="278">
        <v>2.58</v>
      </c>
    </row>
    <row r="854" spans="1:10" x14ac:dyDescent="0.2">
      <c r="A854" s="279" t="s">
        <v>1492</v>
      </c>
      <c r="B854" s="167" t="s">
        <v>1960</v>
      </c>
      <c r="C854" s="260" t="s">
        <v>68</v>
      </c>
      <c r="D854" s="260" t="s">
        <v>1961</v>
      </c>
      <c r="E854" s="527" t="s">
        <v>1495</v>
      </c>
      <c r="F854" s="527"/>
      <c r="G854" s="168" t="s">
        <v>1498</v>
      </c>
      <c r="H854" s="169">
        <v>1</v>
      </c>
      <c r="I854" s="170">
        <v>12.14</v>
      </c>
      <c r="J854" s="280">
        <v>12.14</v>
      </c>
    </row>
    <row r="855" spans="1:10" x14ac:dyDescent="0.2">
      <c r="A855" s="281"/>
      <c r="B855" s="282"/>
      <c r="C855" s="282"/>
      <c r="D855" s="282"/>
      <c r="E855" s="282"/>
      <c r="F855" s="283"/>
      <c r="G855" s="282"/>
      <c r="H855" s="283"/>
      <c r="I855" s="282"/>
      <c r="J855" s="284"/>
    </row>
    <row r="856" spans="1:10" ht="13.5" thickBot="1" x14ac:dyDescent="0.25">
      <c r="A856" s="281"/>
      <c r="B856" s="282"/>
      <c r="C856" s="282"/>
      <c r="D856" s="282"/>
      <c r="E856" s="282"/>
      <c r="F856" s="283"/>
      <c r="G856" s="282"/>
      <c r="H856" s="283"/>
      <c r="I856" s="282"/>
      <c r="J856" s="284"/>
    </row>
    <row r="857" spans="1:10" ht="13.5" thickTop="1" x14ac:dyDescent="0.2">
      <c r="A857" s="285"/>
      <c r="B857" s="171"/>
      <c r="C857" s="171"/>
      <c r="D857" s="171"/>
      <c r="E857" s="171"/>
      <c r="F857" s="171"/>
      <c r="G857" s="171"/>
      <c r="H857" s="171"/>
      <c r="I857" s="171"/>
      <c r="J857" s="286"/>
    </row>
    <row r="858" spans="1:10" ht="15" x14ac:dyDescent="0.2">
      <c r="A858" s="273"/>
      <c r="B858" s="157" t="s">
        <v>399</v>
      </c>
      <c r="C858" s="268" t="s">
        <v>1472</v>
      </c>
      <c r="D858" s="268" t="s">
        <v>1473</v>
      </c>
      <c r="E858" s="525" t="s">
        <v>1474</v>
      </c>
      <c r="F858" s="525"/>
      <c r="G858" s="158" t="s">
        <v>1475</v>
      </c>
      <c r="H858" s="157" t="s">
        <v>1476</v>
      </c>
      <c r="I858" s="157" t="s">
        <v>1477</v>
      </c>
      <c r="J858" s="274" t="s">
        <v>1478</v>
      </c>
    </row>
    <row r="859" spans="1:10" ht="25.5" x14ac:dyDescent="0.2">
      <c r="A859" s="275" t="s">
        <v>409</v>
      </c>
      <c r="B859" s="159" t="s">
        <v>1962</v>
      </c>
      <c r="C859" s="267" t="s">
        <v>68</v>
      </c>
      <c r="D859" s="267" t="s">
        <v>1963</v>
      </c>
      <c r="E859" s="526" t="s">
        <v>1964</v>
      </c>
      <c r="F859" s="526"/>
      <c r="G859" s="160" t="s">
        <v>8</v>
      </c>
      <c r="H859" s="161">
        <v>1</v>
      </c>
      <c r="I859" s="162">
        <v>32.75</v>
      </c>
      <c r="J859" s="276">
        <v>32.75</v>
      </c>
    </row>
    <row r="860" spans="1:10" ht="25.5" x14ac:dyDescent="0.2">
      <c r="A860" s="277" t="s">
        <v>1482</v>
      </c>
      <c r="B860" s="163" t="s">
        <v>1971</v>
      </c>
      <c r="C860" s="259" t="s">
        <v>68</v>
      </c>
      <c r="D860" s="259" t="s">
        <v>1972</v>
      </c>
      <c r="E860" s="528" t="s">
        <v>1488</v>
      </c>
      <c r="F860" s="528"/>
      <c r="G860" s="164" t="s">
        <v>1489</v>
      </c>
      <c r="H860" s="165">
        <v>8.6699999999999999E-2</v>
      </c>
      <c r="I860" s="166">
        <v>19.48</v>
      </c>
      <c r="J860" s="278">
        <v>1.68</v>
      </c>
    </row>
    <row r="861" spans="1:10" ht="25.5" x14ac:dyDescent="0.2">
      <c r="A861" s="277" t="s">
        <v>1482</v>
      </c>
      <c r="B861" s="163" t="s">
        <v>1965</v>
      </c>
      <c r="C861" s="259" t="s">
        <v>68</v>
      </c>
      <c r="D861" s="259" t="s">
        <v>1966</v>
      </c>
      <c r="E861" s="528" t="s">
        <v>1513</v>
      </c>
      <c r="F861" s="528"/>
      <c r="G861" s="164" t="s">
        <v>1514</v>
      </c>
      <c r="H861" s="165">
        <v>7.22E-2</v>
      </c>
      <c r="I861" s="166">
        <v>5.29</v>
      </c>
      <c r="J861" s="278">
        <v>0.38</v>
      </c>
    </row>
    <row r="862" spans="1:10" ht="25.5" x14ac:dyDescent="0.2">
      <c r="A862" s="277" t="s">
        <v>1482</v>
      </c>
      <c r="B862" s="163" t="s">
        <v>1598</v>
      </c>
      <c r="C862" s="259" t="s">
        <v>68</v>
      </c>
      <c r="D862" s="259" t="s">
        <v>1599</v>
      </c>
      <c r="E862" s="528" t="s">
        <v>1488</v>
      </c>
      <c r="F862" s="528"/>
      <c r="G862" s="164" t="s">
        <v>1489</v>
      </c>
      <c r="H862" s="165">
        <v>0.2039</v>
      </c>
      <c r="I862" s="166">
        <v>23.1</v>
      </c>
      <c r="J862" s="278">
        <v>4.71</v>
      </c>
    </row>
    <row r="863" spans="1:10" ht="25.5" x14ac:dyDescent="0.2">
      <c r="A863" s="277" t="s">
        <v>1482</v>
      </c>
      <c r="B863" s="163" t="s">
        <v>1967</v>
      </c>
      <c r="C863" s="259" t="s">
        <v>68</v>
      </c>
      <c r="D863" s="259" t="s">
        <v>1968</v>
      </c>
      <c r="E863" s="528" t="s">
        <v>1513</v>
      </c>
      <c r="F863" s="528"/>
      <c r="G863" s="164" t="s">
        <v>1517</v>
      </c>
      <c r="H863" s="165">
        <v>1.44E-2</v>
      </c>
      <c r="I863" s="166">
        <v>19.239999999999998</v>
      </c>
      <c r="J863" s="278">
        <v>0.27</v>
      </c>
    </row>
    <row r="864" spans="1:10" ht="25.5" x14ac:dyDescent="0.2">
      <c r="A864" s="277" t="s">
        <v>1482</v>
      </c>
      <c r="B864" s="163" t="s">
        <v>1969</v>
      </c>
      <c r="C864" s="259" t="s">
        <v>68</v>
      </c>
      <c r="D864" s="259" t="s">
        <v>1970</v>
      </c>
      <c r="E864" s="528" t="s">
        <v>1488</v>
      </c>
      <c r="F864" s="528"/>
      <c r="G864" s="164" t="s">
        <v>1508</v>
      </c>
      <c r="H864" s="165">
        <v>1.6000000000000001E-3</v>
      </c>
      <c r="I864" s="166">
        <v>588.44000000000005</v>
      </c>
      <c r="J864" s="278">
        <v>0.94</v>
      </c>
    </row>
    <row r="865" spans="1:10" ht="25.5" x14ac:dyDescent="0.2">
      <c r="A865" s="277" t="s">
        <v>1482</v>
      </c>
      <c r="B865" s="163" t="s">
        <v>1486</v>
      </c>
      <c r="C865" s="259" t="s">
        <v>68</v>
      </c>
      <c r="D865" s="259" t="s">
        <v>1487</v>
      </c>
      <c r="E865" s="528" t="s">
        <v>1488</v>
      </c>
      <c r="F865" s="528"/>
      <c r="G865" s="164" t="s">
        <v>1489</v>
      </c>
      <c r="H865" s="165">
        <v>0.4078</v>
      </c>
      <c r="I865" s="166">
        <v>18.670000000000002</v>
      </c>
      <c r="J865" s="278">
        <v>7.61</v>
      </c>
    </row>
    <row r="866" spans="1:10" ht="25.5" x14ac:dyDescent="0.2">
      <c r="A866" s="279" t="s">
        <v>1492</v>
      </c>
      <c r="B866" s="167" t="s">
        <v>1699</v>
      </c>
      <c r="C866" s="260" t="s">
        <v>68</v>
      </c>
      <c r="D866" s="260" t="s">
        <v>1700</v>
      </c>
      <c r="E866" s="527" t="s">
        <v>1495</v>
      </c>
      <c r="F866" s="527"/>
      <c r="G866" s="168" t="s">
        <v>1612</v>
      </c>
      <c r="H866" s="169">
        <v>6.6E-3</v>
      </c>
      <c r="I866" s="170">
        <v>140</v>
      </c>
      <c r="J866" s="280">
        <v>0.92</v>
      </c>
    </row>
    <row r="867" spans="1:10" ht="38.25" x14ac:dyDescent="0.2">
      <c r="A867" s="279" t="s">
        <v>1492</v>
      </c>
      <c r="B867" s="167" t="s">
        <v>1769</v>
      </c>
      <c r="C867" s="260" t="s">
        <v>68</v>
      </c>
      <c r="D867" s="260" t="s">
        <v>1770</v>
      </c>
      <c r="E867" s="527" t="s">
        <v>1495</v>
      </c>
      <c r="F867" s="527"/>
      <c r="G867" s="168" t="s">
        <v>1612</v>
      </c>
      <c r="H867" s="169">
        <v>3.1399999999999997E-2</v>
      </c>
      <c r="I867" s="170">
        <v>517.5</v>
      </c>
      <c r="J867" s="280">
        <v>16.239999999999998</v>
      </c>
    </row>
    <row r="868" spans="1:10" x14ac:dyDescent="0.2">
      <c r="A868" s="281"/>
      <c r="B868" s="282"/>
      <c r="C868" s="282"/>
      <c r="D868" s="282"/>
      <c r="E868" s="282"/>
      <c r="F868" s="283"/>
      <c r="G868" s="282"/>
      <c r="H868" s="283"/>
      <c r="I868" s="282"/>
      <c r="J868" s="284"/>
    </row>
    <row r="869" spans="1:10" ht="13.5" thickBot="1" x14ac:dyDescent="0.25">
      <c r="A869" s="281"/>
      <c r="B869" s="282"/>
      <c r="C869" s="282"/>
      <c r="D869" s="282"/>
      <c r="E869" s="282"/>
      <c r="F869" s="283"/>
      <c r="G869" s="282"/>
      <c r="H869" s="283"/>
      <c r="I869" s="282"/>
      <c r="J869" s="284"/>
    </row>
    <row r="870" spans="1:10" ht="13.5" thickTop="1" x14ac:dyDescent="0.2">
      <c r="A870" s="285"/>
      <c r="B870" s="171"/>
      <c r="C870" s="171"/>
      <c r="D870" s="171"/>
      <c r="E870" s="171"/>
      <c r="F870" s="171"/>
      <c r="G870" s="171"/>
      <c r="H870" s="171"/>
      <c r="I870" s="171"/>
      <c r="J870" s="286"/>
    </row>
    <row r="871" spans="1:10" ht="15" x14ac:dyDescent="0.2">
      <c r="A871" s="273"/>
      <c r="B871" s="157" t="s">
        <v>399</v>
      </c>
      <c r="C871" s="268" t="s">
        <v>1472</v>
      </c>
      <c r="D871" s="268" t="s">
        <v>1473</v>
      </c>
      <c r="E871" s="525" t="s">
        <v>1474</v>
      </c>
      <c r="F871" s="525"/>
      <c r="G871" s="158" t="s">
        <v>1475</v>
      </c>
      <c r="H871" s="157" t="s">
        <v>1476</v>
      </c>
      <c r="I871" s="157" t="s">
        <v>1477</v>
      </c>
      <c r="J871" s="274" t="s">
        <v>1478</v>
      </c>
    </row>
    <row r="872" spans="1:10" ht="25.5" x14ac:dyDescent="0.2">
      <c r="A872" s="275" t="s">
        <v>409</v>
      </c>
      <c r="B872" s="159" t="s">
        <v>1973</v>
      </c>
      <c r="C872" s="267" t="s">
        <v>68</v>
      </c>
      <c r="D872" s="267" t="s">
        <v>908</v>
      </c>
      <c r="E872" s="526" t="s">
        <v>1485</v>
      </c>
      <c r="F872" s="526"/>
      <c r="G872" s="160" t="s">
        <v>1481</v>
      </c>
      <c r="H872" s="161">
        <v>1</v>
      </c>
      <c r="I872" s="162">
        <f>J872</f>
        <v>15.151784000000003</v>
      </c>
      <c r="J872" s="276">
        <f>SUM(J873:J876)</f>
        <v>15.151784000000003</v>
      </c>
    </row>
    <row r="873" spans="1:10" ht="25.5" x14ac:dyDescent="0.2">
      <c r="A873" s="277" t="s">
        <v>1482</v>
      </c>
      <c r="B873" s="163" t="s">
        <v>1486</v>
      </c>
      <c r="C873" s="259" t="s">
        <v>68</v>
      </c>
      <c r="D873" s="259" t="s">
        <v>1487</v>
      </c>
      <c r="E873" s="528" t="s">
        <v>1488</v>
      </c>
      <c r="F873" s="528"/>
      <c r="G873" s="164" t="s">
        <v>1489</v>
      </c>
      <c r="H873" s="165">
        <v>0.16900000000000001</v>
      </c>
      <c r="I873" s="166">
        <v>18.670000000000002</v>
      </c>
      <c r="J873" s="278">
        <f>I873*H873</f>
        <v>3.1552300000000004</v>
      </c>
    </row>
    <row r="874" spans="1:10" ht="25.5" x14ac:dyDescent="0.2">
      <c r="A874" s="277" t="s">
        <v>1482</v>
      </c>
      <c r="B874" s="163" t="s">
        <v>1974</v>
      </c>
      <c r="C874" s="259" t="s">
        <v>68</v>
      </c>
      <c r="D874" s="259" t="s">
        <v>1975</v>
      </c>
      <c r="E874" s="528" t="s">
        <v>1488</v>
      </c>
      <c r="F874" s="528"/>
      <c r="G874" s="164" t="s">
        <v>1489</v>
      </c>
      <c r="H874" s="165">
        <v>0.36099999999999999</v>
      </c>
      <c r="I874" s="166">
        <v>24.53</v>
      </c>
      <c r="J874" s="278">
        <f>I874*H874</f>
        <v>8.8553300000000004</v>
      </c>
    </row>
    <row r="875" spans="1:10" x14ac:dyDescent="0.2">
      <c r="A875" s="279" t="s">
        <v>1492</v>
      </c>
      <c r="B875" s="167" t="s">
        <v>1978</v>
      </c>
      <c r="C875" s="260" t="s">
        <v>68</v>
      </c>
      <c r="D875" s="260" t="s">
        <v>1979</v>
      </c>
      <c r="E875" s="527" t="s">
        <v>1495</v>
      </c>
      <c r="F875" s="527"/>
      <c r="G875" s="168" t="s">
        <v>25</v>
      </c>
      <c r="H875" s="169">
        <v>1.3389</v>
      </c>
      <c r="I875" s="170">
        <v>2.2999999999999998</v>
      </c>
      <c r="J875" s="280">
        <f>I875*H875</f>
        <v>3.0794699999999997</v>
      </c>
    </row>
    <row r="876" spans="1:10" ht="25.5" x14ac:dyDescent="0.2">
      <c r="A876" s="279" t="s">
        <v>1492</v>
      </c>
      <c r="B876" s="167" t="s">
        <v>1976</v>
      </c>
      <c r="C876" s="260" t="s">
        <v>68</v>
      </c>
      <c r="D876" s="260" t="s">
        <v>1977</v>
      </c>
      <c r="E876" s="527" t="s">
        <v>1495</v>
      </c>
      <c r="F876" s="527"/>
      <c r="G876" s="168" t="s">
        <v>1</v>
      </c>
      <c r="H876" s="169">
        <v>8.0199999999999994E-2</v>
      </c>
      <c r="I876" s="170">
        <v>0.77</v>
      </c>
      <c r="J876" s="280">
        <f>I876*H876</f>
        <v>6.1753999999999996E-2</v>
      </c>
    </row>
    <row r="877" spans="1:10" x14ac:dyDescent="0.2">
      <c r="A877" s="281"/>
      <c r="B877" s="282"/>
      <c r="C877" s="282"/>
      <c r="D877" s="282"/>
      <c r="E877" s="282"/>
      <c r="F877" s="283"/>
      <c r="G877" s="282"/>
      <c r="H877" s="283"/>
      <c r="I877" s="282"/>
      <c r="J877" s="284"/>
    </row>
    <row r="878" spans="1:10" ht="13.5" thickBot="1" x14ac:dyDescent="0.25">
      <c r="A878" s="281"/>
      <c r="B878" s="282"/>
      <c r="C878" s="282"/>
      <c r="D878" s="282"/>
      <c r="E878" s="282"/>
      <c r="F878" s="283"/>
      <c r="G878" s="282"/>
      <c r="H878" s="283"/>
      <c r="I878" s="282"/>
      <c r="J878" s="284"/>
    </row>
    <row r="879" spans="1:10" ht="13.5" thickTop="1" x14ac:dyDescent="0.2">
      <c r="A879" s="285"/>
      <c r="B879" s="171"/>
      <c r="C879" s="171"/>
      <c r="D879" s="171"/>
      <c r="E879" s="171"/>
      <c r="F879" s="171"/>
      <c r="G879" s="171"/>
      <c r="H879" s="171"/>
      <c r="I879" s="171"/>
      <c r="J879" s="286"/>
    </row>
    <row r="880" spans="1:10" ht="15" x14ac:dyDescent="0.2">
      <c r="A880" s="273"/>
      <c r="B880" s="157" t="s">
        <v>399</v>
      </c>
      <c r="C880" s="268" t="s">
        <v>1472</v>
      </c>
      <c r="D880" s="268" t="s">
        <v>1473</v>
      </c>
      <c r="E880" s="525" t="s">
        <v>1474</v>
      </c>
      <c r="F880" s="525"/>
      <c r="G880" s="158" t="s">
        <v>1475</v>
      </c>
      <c r="H880" s="157" t="s">
        <v>1476</v>
      </c>
      <c r="I880" s="157" t="s">
        <v>1477</v>
      </c>
      <c r="J880" s="274" t="s">
        <v>1478</v>
      </c>
    </row>
    <row r="881" spans="1:10" ht="25.5" x14ac:dyDescent="0.2">
      <c r="A881" s="275" t="s">
        <v>409</v>
      </c>
      <c r="B881" s="159" t="s">
        <v>1980</v>
      </c>
      <c r="C881" s="267" t="s">
        <v>68</v>
      </c>
      <c r="D881" s="267" t="s">
        <v>918</v>
      </c>
      <c r="E881" s="526" t="s">
        <v>1485</v>
      </c>
      <c r="F881" s="526"/>
      <c r="G881" s="160" t="s">
        <v>1481</v>
      </c>
      <c r="H881" s="161">
        <v>1</v>
      </c>
      <c r="I881" s="162">
        <f>J881</f>
        <v>14.333109</v>
      </c>
      <c r="J881" s="276">
        <f>SUM(J882:J884)</f>
        <v>14.333109</v>
      </c>
    </row>
    <row r="882" spans="1:10" ht="25.5" x14ac:dyDescent="0.2">
      <c r="A882" s="277" t="s">
        <v>1482</v>
      </c>
      <c r="B882" s="163" t="s">
        <v>1974</v>
      </c>
      <c r="C882" s="259" t="s">
        <v>68</v>
      </c>
      <c r="D882" s="259" t="s">
        <v>1975</v>
      </c>
      <c r="E882" s="528" t="s">
        <v>1488</v>
      </c>
      <c r="F882" s="528"/>
      <c r="G882" s="164" t="s">
        <v>1489</v>
      </c>
      <c r="H882" s="165">
        <v>0.2505</v>
      </c>
      <c r="I882" s="166">
        <v>24.53</v>
      </c>
      <c r="J882" s="278">
        <f>I882*H882</f>
        <v>6.1447650000000005</v>
      </c>
    </row>
    <row r="883" spans="1:10" ht="25.5" x14ac:dyDescent="0.2">
      <c r="A883" s="277" t="s">
        <v>1482</v>
      </c>
      <c r="B883" s="163" t="s">
        <v>1486</v>
      </c>
      <c r="C883" s="259" t="s">
        <v>68</v>
      </c>
      <c r="D883" s="259" t="s">
        <v>1487</v>
      </c>
      <c r="E883" s="528" t="s">
        <v>1488</v>
      </c>
      <c r="F883" s="528"/>
      <c r="G883" s="164" t="s">
        <v>1489</v>
      </c>
      <c r="H883" s="165">
        <v>7.5700000000000003E-2</v>
      </c>
      <c r="I883" s="166">
        <v>18.670000000000002</v>
      </c>
      <c r="J883" s="278">
        <f>I883*H883</f>
        <v>1.4133190000000002</v>
      </c>
    </row>
    <row r="884" spans="1:10" x14ac:dyDescent="0.2">
      <c r="A884" s="279" t="s">
        <v>1492</v>
      </c>
      <c r="B884" s="167" t="s">
        <v>1580</v>
      </c>
      <c r="C884" s="260" t="s">
        <v>68</v>
      </c>
      <c r="D884" s="260" t="s">
        <v>1581</v>
      </c>
      <c r="E884" s="527" t="s">
        <v>1495</v>
      </c>
      <c r="F884" s="527"/>
      <c r="G884" s="168" t="s">
        <v>1582</v>
      </c>
      <c r="H884" s="169">
        <v>0.22850000000000001</v>
      </c>
      <c r="I884" s="170">
        <v>29.65</v>
      </c>
      <c r="J884" s="280">
        <f>I884*H884</f>
        <v>6.7750250000000003</v>
      </c>
    </row>
    <row r="885" spans="1:10" x14ac:dyDescent="0.2">
      <c r="A885" s="281"/>
      <c r="B885" s="282"/>
      <c r="C885" s="282"/>
      <c r="D885" s="282"/>
      <c r="E885" s="282"/>
      <c r="F885" s="283"/>
      <c r="G885" s="282"/>
      <c r="H885" s="283"/>
      <c r="I885" s="282"/>
      <c r="J885" s="284"/>
    </row>
    <row r="886" spans="1:10" ht="13.5" thickBot="1" x14ac:dyDescent="0.25">
      <c r="A886" s="281"/>
      <c r="B886" s="282"/>
      <c r="C886" s="282"/>
      <c r="D886" s="282"/>
      <c r="E886" s="282"/>
      <c r="F886" s="283"/>
      <c r="G886" s="282"/>
      <c r="H886" s="283"/>
      <c r="I886" s="282"/>
      <c r="J886" s="284"/>
    </row>
    <row r="887" spans="1:10" ht="13.5" thickTop="1" x14ac:dyDescent="0.2">
      <c r="A887" s="285"/>
      <c r="B887" s="171"/>
      <c r="C887" s="171"/>
      <c r="D887" s="171"/>
      <c r="E887" s="171"/>
      <c r="F887" s="171"/>
      <c r="G887" s="171"/>
      <c r="H887" s="171"/>
      <c r="I887" s="171"/>
      <c r="J887" s="286"/>
    </row>
    <row r="888" spans="1:10" ht="15" x14ac:dyDescent="0.2">
      <c r="A888" s="273"/>
      <c r="B888" s="157" t="s">
        <v>399</v>
      </c>
      <c r="C888" s="268" t="s">
        <v>1472</v>
      </c>
      <c r="D888" s="268" t="s">
        <v>1473</v>
      </c>
      <c r="E888" s="525" t="s">
        <v>1474</v>
      </c>
      <c r="F888" s="525"/>
      <c r="G888" s="158" t="s">
        <v>1475</v>
      </c>
      <c r="H888" s="157" t="s">
        <v>1476</v>
      </c>
      <c r="I888" s="157" t="s">
        <v>1477</v>
      </c>
      <c r="J888" s="274" t="s">
        <v>1478</v>
      </c>
    </row>
    <row r="889" spans="1:10" ht="38.25" x14ac:dyDescent="0.2">
      <c r="A889" s="275" t="s">
        <v>409</v>
      </c>
      <c r="B889" s="159" t="s">
        <v>1981</v>
      </c>
      <c r="C889" s="267" t="s">
        <v>68</v>
      </c>
      <c r="D889" s="267" t="s">
        <v>1982</v>
      </c>
      <c r="E889" s="526" t="s">
        <v>1485</v>
      </c>
      <c r="F889" s="526"/>
      <c r="G889" s="160" t="s">
        <v>1481</v>
      </c>
      <c r="H889" s="161">
        <v>1</v>
      </c>
      <c r="I889" s="162">
        <f>J889</f>
        <v>11.995391000000001</v>
      </c>
      <c r="J889" s="276">
        <f>SUM(J890:J892)</f>
        <v>11.995391000000001</v>
      </c>
    </row>
    <row r="890" spans="1:10" ht="25.5" x14ac:dyDescent="0.2">
      <c r="A890" s="277" t="s">
        <v>1482</v>
      </c>
      <c r="B890" s="163" t="s">
        <v>1974</v>
      </c>
      <c r="C890" s="259" t="s">
        <v>68</v>
      </c>
      <c r="D890" s="259" t="s">
        <v>1975</v>
      </c>
      <c r="E890" s="528" t="s">
        <v>1488</v>
      </c>
      <c r="F890" s="528"/>
      <c r="G890" s="164" t="s">
        <v>1489</v>
      </c>
      <c r="H890" s="165">
        <v>0.23200000000000001</v>
      </c>
      <c r="I890" s="166">
        <v>24.53</v>
      </c>
      <c r="J890" s="278">
        <f>I890*H890</f>
        <v>5.6909600000000005</v>
      </c>
    </row>
    <row r="891" spans="1:10" ht="25.5" x14ac:dyDescent="0.2">
      <c r="A891" s="279" t="s">
        <v>1492</v>
      </c>
      <c r="B891" s="167" t="s">
        <v>1985</v>
      </c>
      <c r="C891" s="260" t="s">
        <v>68</v>
      </c>
      <c r="D891" s="260" t="s">
        <v>1986</v>
      </c>
      <c r="E891" s="527" t="s">
        <v>1495</v>
      </c>
      <c r="F891" s="527"/>
      <c r="G891" s="168" t="s">
        <v>1582</v>
      </c>
      <c r="H891" s="169">
        <v>0.17630000000000001</v>
      </c>
      <c r="I891" s="170">
        <v>33.81</v>
      </c>
      <c r="J891" s="280">
        <f>I891*H891</f>
        <v>5.9607030000000005</v>
      </c>
    </row>
    <row r="892" spans="1:10" x14ac:dyDescent="0.2">
      <c r="A892" s="279" t="s">
        <v>1492</v>
      </c>
      <c r="B892" s="167" t="s">
        <v>1983</v>
      </c>
      <c r="C892" s="260" t="s">
        <v>68</v>
      </c>
      <c r="D892" s="260" t="s">
        <v>1984</v>
      </c>
      <c r="E892" s="527" t="s">
        <v>1495</v>
      </c>
      <c r="F892" s="527"/>
      <c r="G892" s="168" t="s">
        <v>1582</v>
      </c>
      <c r="H892" s="169">
        <v>1.7600000000000001E-2</v>
      </c>
      <c r="I892" s="170">
        <v>19.53</v>
      </c>
      <c r="J892" s="280">
        <f>I892*H892</f>
        <v>0.34372800000000003</v>
      </c>
    </row>
    <row r="893" spans="1:10" x14ac:dyDescent="0.2">
      <c r="A893" s="281"/>
      <c r="B893" s="282"/>
      <c r="C893" s="282"/>
      <c r="D893" s="282"/>
      <c r="E893" s="282"/>
      <c r="F893" s="283"/>
      <c r="G893" s="282"/>
      <c r="H893" s="283"/>
      <c r="I893" s="282"/>
      <c r="J893" s="284"/>
    </row>
    <row r="894" spans="1:10" ht="13.5" thickBot="1" x14ac:dyDescent="0.25">
      <c r="A894" s="281"/>
      <c r="B894" s="282"/>
      <c r="C894" s="282"/>
      <c r="D894" s="282"/>
      <c r="E894" s="282"/>
      <c r="F894" s="283"/>
      <c r="G894" s="282"/>
      <c r="H894" s="283"/>
      <c r="I894" s="282"/>
      <c r="J894" s="284"/>
    </row>
    <row r="895" spans="1:10" ht="13.5" thickTop="1" x14ac:dyDescent="0.2">
      <c r="A895" s="285"/>
      <c r="B895" s="171"/>
      <c r="C895" s="171"/>
      <c r="D895" s="171"/>
      <c r="E895" s="171"/>
      <c r="F895" s="171"/>
      <c r="G895" s="171"/>
      <c r="H895" s="171"/>
      <c r="I895" s="171"/>
      <c r="J895" s="286"/>
    </row>
    <row r="896" spans="1:10" ht="15" x14ac:dyDescent="0.2">
      <c r="A896" s="273"/>
      <c r="B896" s="157" t="s">
        <v>399</v>
      </c>
      <c r="C896" s="268" t="s">
        <v>1472</v>
      </c>
      <c r="D896" s="268" t="s">
        <v>1473</v>
      </c>
      <c r="E896" s="525" t="s">
        <v>1474</v>
      </c>
      <c r="F896" s="525"/>
      <c r="G896" s="158" t="s">
        <v>1475</v>
      </c>
      <c r="H896" s="157" t="s">
        <v>1476</v>
      </c>
      <c r="I896" s="157" t="s">
        <v>1477</v>
      </c>
      <c r="J896" s="274" t="s">
        <v>1478</v>
      </c>
    </row>
    <row r="897" spans="1:10" ht="25.5" x14ac:dyDescent="0.2">
      <c r="A897" s="275" t="s">
        <v>409</v>
      </c>
      <c r="B897" s="159" t="s">
        <v>1987</v>
      </c>
      <c r="C897" s="267" t="s">
        <v>68</v>
      </c>
      <c r="D897" s="267" t="s">
        <v>949</v>
      </c>
      <c r="E897" s="526" t="s">
        <v>1485</v>
      </c>
      <c r="F897" s="526"/>
      <c r="G897" s="160" t="s">
        <v>1481</v>
      </c>
      <c r="H897" s="161">
        <v>1</v>
      </c>
      <c r="I897" s="162">
        <v>51.23</v>
      </c>
      <c r="J897" s="276">
        <v>51.23</v>
      </c>
    </row>
    <row r="898" spans="1:10" ht="25.5" x14ac:dyDescent="0.2">
      <c r="A898" s="277" t="s">
        <v>1482</v>
      </c>
      <c r="B898" s="163" t="s">
        <v>1486</v>
      </c>
      <c r="C898" s="259" t="s">
        <v>68</v>
      </c>
      <c r="D898" s="259" t="s">
        <v>1487</v>
      </c>
      <c r="E898" s="528" t="s">
        <v>1488</v>
      </c>
      <c r="F898" s="528"/>
      <c r="G898" s="164" t="s">
        <v>1489</v>
      </c>
      <c r="H898" s="165">
        <v>0.115</v>
      </c>
      <c r="I898" s="166">
        <v>18.670000000000002</v>
      </c>
      <c r="J898" s="278">
        <v>2.14</v>
      </c>
    </row>
    <row r="899" spans="1:10" ht="25.5" x14ac:dyDescent="0.2">
      <c r="A899" s="277" t="s">
        <v>1482</v>
      </c>
      <c r="B899" s="163" t="s">
        <v>1974</v>
      </c>
      <c r="C899" s="259" t="s">
        <v>68</v>
      </c>
      <c r="D899" s="259" t="s">
        <v>1975</v>
      </c>
      <c r="E899" s="528" t="s">
        <v>1488</v>
      </c>
      <c r="F899" s="528"/>
      <c r="G899" s="164" t="s">
        <v>1489</v>
      </c>
      <c r="H899" s="165">
        <v>0.27500000000000002</v>
      </c>
      <c r="I899" s="166">
        <v>24.53</v>
      </c>
      <c r="J899" s="278">
        <v>6.74</v>
      </c>
    </row>
    <row r="900" spans="1:10" x14ac:dyDescent="0.2">
      <c r="A900" s="279" t="s">
        <v>1492</v>
      </c>
      <c r="B900" s="167" t="s">
        <v>1994</v>
      </c>
      <c r="C900" s="260" t="s">
        <v>68</v>
      </c>
      <c r="D900" s="260" t="s">
        <v>1995</v>
      </c>
      <c r="E900" s="527" t="s">
        <v>1495</v>
      </c>
      <c r="F900" s="527"/>
      <c r="G900" s="168" t="s">
        <v>1582</v>
      </c>
      <c r="H900" s="169">
        <v>0.32200000000000001</v>
      </c>
      <c r="I900" s="170">
        <v>63.05</v>
      </c>
      <c r="J900" s="280">
        <v>20.3</v>
      </c>
    </row>
    <row r="901" spans="1:10" x14ac:dyDescent="0.2">
      <c r="A901" s="279" t="s">
        <v>1492</v>
      </c>
      <c r="B901" s="167" t="s">
        <v>1988</v>
      </c>
      <c r="C901" s="260" t="s">
        <v>68</v>
      </c>
      <c r="D901" s="260" t="s">
        <v>1989</v>
      </c>
      <c r="E901" s="527" t="s">
        <v>1495</v>
      </c>
      <c r="F901" s="527"/>
      <c r="G901" s="168" t="s">
        <v>1</v>
      </c>
      <c r="H901" s="169">
        <v>0.01</v>
      </c>
      <c r="I901" s="170">
        <v>8.41</v>
      </c>
      <c r="J901" s="280">
        <v>0.08</v>
      </c>
    </row>
    <row r="902" spans="1:10" x14ac:dyDescent="0.2">
      <c r="A902" s="279" t="s">
        <v>1492</v>
      </c>
      <c r="B902" s="167" t="s">
        <v>1992</v>
      </c>
      <c r="C902" s="260" t="s">
        <v>68</v>
      </c>
      <c r="D902" s="260" t="s">
        <v>1993</v>
      </c>
      <c r="E902" s="527" t="s">
        <v>1495</v>
      </c>
      <c r="F902" s="527"/>
      <c r="G902" s="168" t="s">
        <v>1582</v>
      </c>
      <c r="H902" s="169">
        <v>0.2016</v>
      </c>
      <c r="I902" s="170">
        <v>94.93</v>
      </c>
      <c r="J902" s="280">
        <v>19.13</v>
      </c>
    </row>
    <row r="903" spans="1:10" x14ac:dyDescent="0.2">
      <c r="A903" s="279" t="s">
        <v>1492</v>
      </c>
      <c r="B903" s="167" t="s">
        <v>1990</v>
      </c>
      <c r="C903" s="260" t="s">
        <v>68</v>
      </c>
      <c r="D903" s="260" t="s">
        <v>1991</v>
      </c>
      <c r="E903" s="527" t="s">
        <v>1495</v>
      </c>
      <c r="F903" s="527"/>
      <c r="G903" s="168" t="s">
        <v>1582</v>
      </c>
      <c r="H903" s="169">
        <v>6.4000000000000001E-2</v>
      </c>
      <c r="I903" s="170">
        <v>44.51</v>
      </c>
      <c r="J903" s="280">
        <v>2.84</v>
      </c>
    </row>
    <row r="904" spans="1:10" x14ac:dyDescent="0.2">
      <c r="A904" s="281"/>
      <c r="B904" s="282"/>
      <c r="C904" s="282"/>
      <c r="D904" s="282"/>
      <c r="E904" s="282"/>
      <c r="F904" s="283"/>
      <c r="G904" s="282"/>
      <c r="H904" s="283"/>
      <c r="I904" s="282"/>
      <c r="J904" s="284"/>
    </row>
    <row r="905" spans="1:10" ht="13.5" thickBot="1" x14ac:dyDescent="0.25">
      <c r="A905" s="281"/>
      <c r="B905" s="282"/>
      <c r="C905" s="282"/>
      <c r="D905" s="282"/>
      <c r="E905" s="282"/>
      <c r="F905" s="283"/>
      <c r="G905" s="282"/>
      <c r="H905" s="283"/>
      <c r="I905" s="282"/>
      <c r="J905" s="284"/>
    </row>
    <row r="906" spans="1:10" ht="13.5" thickTop="1" x14ac:dyDescent="0.2">
      <c r="A906" s="285"/>
      <c r="B906" s="171"/>
      <c r="C906" s="171"/>
      <c r="D906" s="171"/>
      <c r="E906" s="171"/>
      <c r="F906" s="171"/>
      <c r="G906" s="171"/>
      <c r="H906" s="171"/>
      <c r="I906" s="171"/>
      <c r="J906" s="286"/>
    </row>
    <row r="907" spans="1:10" ht="15" x14ac:dyDescent="0.2">
      <c r="A907" s="273"/>
      <c r="B907" s="157" t="s">
        <v>399</v>
      </c>
      <c r="C907" s="268" t="s">
        <v>1472</v>
      </c>
      <c r="D907" s="268" t="s">
        <v>1473</v>
      </c>
      <c r="E907" s="525" t="s">
        <v>1474</v>
      </c>
      <c r="F907" s="525"/>
      <c r="G907" s="158" t="s">
        <v>1475</v>
      </c>
      <c r="H907" s="157" t="s">
        <v>1476</v>
      </c>
      <c r="I907" s="157" t="s">
        <v>1477</v>
      </c>
      <c r="J907" s="274" t="s">
        <v>1478</v>
      </c>
    </row>
    <row r="908" spans="1:10" ht="25.5" x14ac:dyDescent="0.2">
      <c r="A908" s="275" t="s">
        <v>409</v>
      </c>
      <c r="B908" s="159" t="s">
        <v>1996</v>
      </c>
      <c r="C908" s="267" t="s">
        <v>68</v>
      </c>
      <c r="D908" s="267" t="s">
        <v>1997</v>
      </c>
      <c r="E908" s="526" t="s">
        <v>1864</v>
      </c>
      <c r="F908" s="526"/>
      <c r="G908" s="160" t="s">
        <v>8</v>
      </c>
      <c r="H908" s="161">
        <v>1</v>
      </c>
      <c r="I908" s="162">
        <v>20.05</v>
      </c>
      <c r="J908" s="276">
        <v>20.05</v>
      </c>
    </row>
    <row r="909" spans="1:10" ht="25.5" x14ac:dyDescent="0.2">
      <c r="A909" s="277" t="s">
        <v>1482</v>
      </c>
      <c r="B909" s="163" t="s">
        <v>1865</v>
      </c>
      <c r="C909" s="259" t="s">
        <v>68</v>
      </c>
      <c r="D909" s="259" t="s">
        <v>1866</v>
      </c>
      <c r="E909" s="528" t="s">
        <v>1488</v>
      </c>
      <c r="F909" s="528"/>
      <c r="G909" s="164" t="s">
        <v>1489</v>
      </c>
      <c r="H909" s="165">
        <v>0.38</v>
      </c>
      <c r="I909" s="166">
        <v>22.12</v>
      </c>
      <c r="J909" s="278">
        <v>8.4</v>
      </c>
    </row>
    <row r="910" spans="1:10" ht="25.5" x14ac:dyDescent="0.2">
      <c r="A910" s="277" t="s">
        <v>1482</v>
      </c>
      <c r="B910" s="163" t="s">
        <v>1998</v>
      </c>
      <c r="C910" s="259" t="s">
        <v>68</v>
      </c>
      <c r="D910" s="259" t="s">
        <v>1999</v>
      </c>
      <c r="E910" s="528" t="s">
        <v>1488</v>
      </c>
      <c r="F910" s="528"/>
      <c r="G910" s="164" t="s">
        <v>1489</v>
      </c>
      <c r="H910" s="165">
        <v>0.38</v>
      </c>
      <c r="I910" s="166">
        <v>18.84</v>
      </c>
      <c r="J910" s="278">
        <v>7.15</v>
      </c>
    </row>
    <row r="911" spans="1:10" x14ac:dyDescent="0.2">
      <c r="A911" s="279" t="s">
        <v>1492</v>
      </c>
      <c r="B911" s="167" t="s">
        <v>2002</v>
      </c>
      <c r="C911" s="260" t="s">
        <v>68</v>
      </c>
      <c r="D911" s="260" t="s">
        <v>2003</v>
      </c>
      <c r="E911" s="527" t="s">
        <v>1495</v>
      </c>
      <c r="F911" s="527"/>
      <c r="G911" s="168" t="s">
        <v>1</v>
      </c>
      <c r="H911" s="169">
        <v>8.8599999999999998E-2</v>
      </c>
      <c r="I911" s="170">
        <v>2.0499999999999998</v>
      </c>
      <c r="J911" s="280">
        <v>0.18</v>
      </c>
    </row>
    <row r="912" spans="1:10" x14ac:dyDescent="0.2">
      <c r="A912" s="279" t="s">
        <v>1492</v>
      </c>
      <c r="B912" s="167" t="s">
        <v>2000</v>
      </c>
      <c r="C912" s="260" t="s">
        <v>68</v>
      </c>
      <c r="D912" s="260" t="s">
        <v>2001</v>
      </c>
      <c r="E912" s="527" t="s">
        <v>1495</v>
      </c>
      <c r="F912" s="527"/>
      <c r="G912" s="168" t="s">
        <v>8</v>
      </c>
      <c r="H912" s="169">
        <v>1.0492999999999999</v>
      </c>
      <c r="I912" s="170">
        <v>4.12</v>
      </c>
      <c r="J912" s="280">
        <v>4.32</v>
      </c>
    </row>
    <row r="913" spans="1:10" x14ac:dyDescent="0.2">
      <c r="A913" s="281"/>
      <c r="B913" s="282"/>
      <c r="C913" s="282"/>
      <c r="D913" s="282"/>
      <c r="E913" s="282"/>
      <c r="F913" s="283"/>
      <c r="G913" s="282"/>
      <c r="H913" s="283"/>
      <c r="I913" s="282"/>
      <c r="J913" s="284"/>
    </row>
    <row r="914" spans="1:10" ht="13.5" thickBot="1" x14ac:dyDescent="0.25">
      <c r="A914" s="281"/>
      <c r="B914" s="282"/>
      <c r="C914" s="282"/>
      <c r="D914" s="282"/>
      <c r="E914" s="282"/>
      <c r="F914" s="283"/>
      <c r="G914" s="282"/>
      <c r="H914" s="283"/>
      <c r="I914" s="282"/>
      <c r="J914" s="284"/>
    </row>
    <row r="915" spans="1:10" ht="13.5" thickTop="1" x14ac:dyDescent="0.2">
      <c r="A915" s="285"/>
      <c r="B915" s="171"/>
      <c r="C915" s="171"/>
      <c r="D915" s="171"/>
      <c r="E915" s="171"/>
      <c r="F915" s="171"/>
      <c r="G915" s="171"/>
      <c r="H915" s="171"/>
      <c r="I915" s="171"/>
      <c r="J915" s="286"/>
    </row>
    <row r="916" spans="1:10" ht="15" x14ac:dyDescent="0.2">
      <c r="A916" s="273"/>
      <c r="B916" s="157" t="s">
        <v>399</v>
      </c>
      <c r="C916" s="268" t="s">
        <v>1472</v>
      </c>
      <c r="D916" s="268" t="s">
        <v>1473</v>
      </c>
      <c r="E916" s="525" t="s">
        <v>1474</v>
      </c>
      <c r="F916" s="525"/>
      <c r="G916" s="158" t="s">
        <v>1475</v>
      </c>
      <c r="H916" s="157" t="s">
        <v>1476</v>
      </c>
      <c r="I916" s="157" t="s">
        <v>1477</v>
      </c>
      <c r="J916" s="274" t="s">
        <v>1478</v>
      </c>
    </row>
    <row r="917" spans="1:10" ht="25.5" x14ac:dyDescent="0.2">
      <c r="A917" s="275" t="s">
        <v>409</v>
      </c>
      <c r="B917" s="159" t="s">
        <v>2004</v>
      </c>
      <c r="C917" s="267" t="s">
        <v>68</v>
      </c>
      <c r="D917" s="267" t="s">
        <v>2005</v>
      </c>
      <c r="E917" s="526" t="s">
        <v>1864</v>
      </c>
      <c r="F917" s="526"/>
      <c r="G917" s="160" t="s">
        <v>8</v>
      </c>
      <c r="H917" s="161">
        <v>1</v>
      </c>
      <c r="I917" s="162">
        <v>28.08</v>
      </c>
      <c r="J917" s="276">
        <v>28.08</v>
      </c>
    </row>
    <row r="918" spans="1:10" ht="25.5" x14ac:dyDescent="0.2">
      <c r="A918" s="277" t="s">
        <v>1482</v>
      </c>
      <c r="B918" s="163" t="s">
        <v>1998</v>
      </c>
      <c r="C918" s="259" t="s">
        <v>68</v>
      </c>
      <c r="D918" s="259" t="s">
        <v>1999</v>
      </c>
      <c r="E918" s="528" t="s">
        <v>1488</v>
      </c>
      <c r="F918" s="528"/>
      <c r="G918" s="164" t="s">
        <v>1489</v>
      </c>
      <c r="H918" s="165">
        <v>0.45300000000000001</v>
      </c>
      <c r="I918" s="166">
        <v>18.84</v>
      </c>
      <c r="J918" s="278">
        <v>8.5299999999999994</v>
      </c>
    </row>
    <row r="919" spans="1:10" ht="25.5" x14ac:dyDescent="0.2">
      <c r="A919" s="277" t="s">
        <v>1482</v>
      </c>
      <c r="B919" s="163" t="s">
        <v>1865</v>
      </c>
      <c r="C919" s="259" t="s">
        <v>68</v>
      </c>
      <c r="D919" s="259" t="s">
        <v>1866</v>
      </c>
      <c r="E919" s="528" t="s">
        <v>1488</v>
      </c>
      <c r="F919" s="528"/>
      <c r="G919" s="164" t="s">
        <v>1489</v>
      </c>
      <c r="H919" s="165">
        <v>0.45300000000000001</v>
      </c>
      <c r="I919" s="166">
        <v>22.12</v>
      </c>
      <c r="J919" s="278">
        <v>10.02</v>
      </c>
    </row>
    <row r="920" spans="1:10" x14ac:dyDescent="0.2">
      <c r="A920" s="279" t="s">
        <v>1492</v>
      </c>
      <c r="B920" s="167" t="s">
        <v>2002</v>
      </c>
      <c r="C920" s="260" t="s">
        <v>68</v>
      </c>
      <c r="D920" s="260" t="s">
        <v>2003</v>
      </c>
      <c r="E920" s="527" t="s">
        <v>1495</v>
      </c>
      <c r="F920" s="527"/>
      <c r="G920" s="168" t="s">
        <v>1</v>
      </c>
      <c r="H920" s="169">
        <v>0.1056</v>
      </c>
      <c r="I920" s="170">
        <v>2.0499999999999998</v>
      </c>
      <c r="J920" s="280">
        <v>0.21</v>
      </c>
    </row>
    <row r="921" spans="1:10" x14ac:dyDescent="0.2">
      <c r="A921" s="279" t="s">
        <v>1492</v>
      </c>
      <c r="B921" s="167" t="s">
        <v>2006</v>
      </c>
      <c r="C921" s="260" t="s">
        <v>68</v>
      </c>
      <c r="D921" s="260" t="s">
        <v>2007</v>
      </c>
      <c r="E921" s="527" t="s">
        <v>1495</v>
      </c>
      <c r="F921" s="527"/>
      <c r="G921" s="168" t="s">
        <v>8</v>
      </c>
      <c r="H921" s="169">
        <v>1.0492999999999999</v>
      </c>
      <c r="I921" s="170">
        <v>8.89</v>
      </c>
      <c r="J921" s="280">
        <v>9.32</v>
      </c>
    </row>
    <row r="922" spans="1:10" x14ac:dyDescent="0.2">
      <c r="A922" s="281"/>
      <c r="B922" s="282"/>
      <c r="C922" s="282"/>
      <c r="D922" s="282"/>
      <c r="E922" s="282"/>
      <c r="F922" s="283"/>
      <c r="G922" s="282"/>
      <c r="H922" s="283"/>
      <c r="I922" s="282"/>
      <c r="J922" s="284"/>
    </row>
    <row r="923" spans="1:10" ht="13.5" thickBot="1" x14ac:dyDescent="0.25">
      <c r="A923" s="281"/>
      <c r="B923" s="282"/>
      <c r="C923" s="282"/>
      <c r="D923" s="282"/>
      <c r="E923" s="282"/>
      <c r="F923" s="283"/>
      <c r="G923" s="282"/>
      <c r="H923" s="283"/>
      <c r="I923" s="282"/>
      <c r="J923" s="284"/>
    </row>
    <row r="924" spans="1:10" ht="13.5" thickTop="1" x14ac:dyDescent="0.2">
      <c r="A924" s="285"/>
      <c r="B924" s="171"/>
      <c r="C924" s="171"/>
      <c r="D924" s="171"/>
      <c r="E924" s="171"/>
      <c r="F924" s="171"/>
      <c r="G924" s="171"/>
      <c r="H924" s="171"/>
      <c r="I924" s="171"/>
      <c r="J924" s="286"/>
    </row>
    <row r="925" spans="1:10" ht="15" x14ac:dyDescent="0.2">
      <c r="A925" s="273"/>
      <c r="B925" s="157" t="s">
        <v>399</v>
      </c>
      <c r="C925" s="268" t="s">
        <v>1472</v>
      </c>
      <c r="D925" s="268" t="s">
        <v>1473</v>
      </c>
      <c r="E925" s="525" t="s">
        <v>1474</v>
      </c>
      <c r="F925" s="525"/>
      <c r="G925" s="158" t="s">
        <v>1475</v>
      </c>
      <c r="H925" s="157" t="s">
        <v>1476</v>
      </c>
      <c r="I925" s="157" t="s">
        <v>1477</v>
      </c>
      <c r="J925" s="274" t="s">
        <v>1478</v>
      </c>
    </row>
    <row r="926" spans="1:10" ht="25.5" x14ac:dyDescent="0.2">
      <c r="A926" s="275" t="s">
        <v>409</v>
      </c>
      <c r="B926" s="159" t="s">
        <v>2008</v>
      </c>
      <c r="C926" s="267" t="s">
        <v>68</v>
      </c>
      <c r="D926" s="267" t="s">
        <v>2009</v>
      </c>
      <c r="E926" s="526" t="s">
        <v>1864</v>
      </c>
      <c r="F926" s="526"/>
      <c r="G926" s="160" t="s">
        <v>8</v>
      </c>
      <c r="H926" s="161">
        <v>1</v>
      </c>
      <c r="I926" s="162">
        <v>27.08</v>
      </c>
      <c r="J926" s="276">
        <v>27.08</v>
      </c>
    </row>
    <row r="927" spans="1:10" ht="25.5" x14ac:dyDescent="0.2">
      <c r="A927" s="277" t="s">
        <v>1482</v>
      </c>
      <c r="B927" s="163" t="s">
        <v>1865</v>
      </c>
      <c r="C927" s="259" t="s">
        <v>68</v>
      </c>
      <c r="D927" s="259" t="s">
        <v>1866</v>
      </c>
      <c r="E927" s="528" t="s">
        <v>1488</v>
      </c>
      <c r="F927" s="528"/>
      <c r="G927" s="164" t="s">
        <v>1489</v>
      </c>
      <c r="H927" s="165">
        <v>0.26769999999999999</v>
      </c>
      <c r="I927" s="166">
        <v>22.12</v>
      </c>
      <c r="J927" s="278">
        <v>5.92</v>
      </c>
    </row>
    <row r="928" spans="1:10" ht="25.5" x14ac:dyDescent="0.2">
      <c r="A928" s="277" t="s">
        <v>1482</v>
      </c>
      <c r="B928" s="163" t="s">
        <v>1998</v>
      </c>
      <c r="C928" s="259" t="s">
        <v>68</v>
      </c>
      <c r="D928" s="259" t="s">
        <v>1999</v>
      </c>
      <c r="E928" s="528" t="s">
        <v>1488</v>
      </c>
      <c r="F928" s="528"/>
      <c r="G928" s="164" t="s">
        <v>1489</v>
      </c>
      <c r="H928" s="165">
        <v>0.26769999999999999</v>
      </c>
      <c r="I928" s="166">
        <v>18.84</v>
      </c>
      <c r="J928" s="278">
        <v>5.04</v>
      </c>
    </row>
    <row r="929" spans="1:10" x14ac:dyDescent="0.2">
      <c r="A929" s="279" t="s">
        <v>1492</v>
      </c>
      <c r="B929" s="167" t="s">
        <v>2002</v>
      </c>
      <c r="C929" s="260" t="s">
        <v>68</v>
      </c>
      <c r="D929" s="260" t="s">
        <v>2003</v>
      </c>
      <c r="E929" s="527" t="s">
        <v>1495</v>
      </c>
      <c r="F929" s="527"/>
      <c r="G929" s="168" t="s">
        <v>1</v>
      </c>
      <c r="H929" s="169">
        <v>3.1199999999999999E-2</v>
      </c>
      <c r="I929" s="170">
        <v>2.0499999999999998</v>
      </c>
      <c r="J929" s="280">
        <v>0.06</v>
      </c>
    </row>
    <row r="930" spans="1:10" x14ac:dyDescent="0.2">
      <c r="A930" s="279" t="s">
        <v>1492</v>
      </c>
      <c r="B930" s="167" t="s">
        <v>2010</v>
      </c>
      <c r="C930" s="260" t="s">
        <v>68</v>
      </c>
      <c r="D930" s="260" t="s">
        <v>2011</v>
      </c>
      <c r="E930" s="527" t="s">
        <v>1495</v>
      </c>
      <c r="F930" s="527"/>
      <c r="G930" s="168" t="s">
        <v>8</v>
      </c>
      <c r="H930" s="169">
        <v>1.0492999999999999</v>
      </c>
      <c r="I930" s="170">
        <v>15.31</v>
      </c>
      <c r="J930" s="280">
        <v>16.059999999999999</v>
      </c>
    </row>
    <row r="931" spans="1:10" x14ac:dyDescent="0.2">
      <c r="A931" s="281"/>
      <c r="B931" s="282"/>
      <c r="C931" s="282"/>
      <c r="D931" s="282"/>
      <c r="E931" s="282"/>
      <c r="F931" s="283"/>
      <c r="G931" s="282"/>
      <c r="H931" s="283"/>
      <c r="I931" s="282"/>
      <c r="J931" s="284"/>
    </row>
    <row r="932" spans="1:10" ht="13.5" thickBot="1" x14ac:dyDescent="0.25">
      <c r="A932" s="281"/>
      <c r="B932" s="282"/>
      <c r="C932" s="282"/>
      <c r="D932" s="282"/>
      <c r="E932" s="282"/>
      <c r="F932" s="283"/>
      <c r="G932" s="282"/>
      <c r="H932" s="283"/>
      <c r="I932" s="282"/>
      <c r="J932" s="284"/>
    </row>
    <row r="933" spans="1:10" ht="13.5" thickTop="1" x14ac:dyDescent="0.2">
      <c r="A933" s="285"/>
      <c r="B933" s="171"/>
      <c r="C933" s="171"/>
      <c r="D933" s="171"/>
      <c r="E933" s="171"/>
      <c r="F933" s="171"/>
      <c r="G933" s="171"/>
      <c r="H933" s="171"/>
      <c r="I933" s="171"/>
      <c r="J933" s="286"/>
    </row>
    <row r="934" spans="1:10" ht="15" x14ac:dyDescent="0.2">
      <c r="A934" s="273"/>
      <c r="B934" s="157" t="s">
        <v>399</v>
      </c>
      <c r="C934" s="268" t="s">
        <v>1472</v>
      </c>
      <c r="D934" s="268" t="s">
        <v>1473</v>
      </c>
      <c r="E934" s="525" t="s">
        <v>1474</v>
      </c>
      <c r="F934" s="525"/>
      <c r="G934" s="158" t="s">
        <v>1475</v>
      </c>
      <c r="H934" s="157" t="s">
        <v>1476</v>
      </c>
      <c r="I934" s="157" t="s">
        <v>1477</v>
      </c>
      <c r="J934" s="274" t="s">
        <v>1478</v>
      </c>
    </row>
    <row r="935" spans="1:10" ht="25.5" x14ac:dyDescent="0.2">
      <c r="A935" s="275" t="s">
        <v>409</v>
      </c>
      <c r="B935" s="159" t="s">
        <v>2012</v>
      </c>
      <c r="C935" s="267" t="s">
        <v>68</v>
      </c>
      <c r="D935" s="267" t="s">
        <v>2013</v>
      </c>
      <c r="E935" s="526" t="s">
        <v>1864</v>
      </c>
      <c r="F935" s="526"/>
      <c r="G935" s="160" t="s">
        <v>8</v>
      </c>
      <c r="H935" s="161">
        <v>1</v>
      </c>
      <c r="I935" s="162">
        <v>28.07</v>
      </c>
      <c r="J935" s="276">
        <v>28.07</v>
      </c>
    </row>
    <row r="936" spans="1:10" ht="25.5" x14ac:dyDescent="0.2">
      <c r="A936" s="277" t="s">
        <v>1482</v>
      </c>
      <c r="B936" s="163" t="s">
        <v>1998</v>
      </c>
      <c r="C936" s="259" t="s">
        <v>68</v>
      </c>
      <c r="D936" s="259" t="s">
        <v>1999</v>
      </c>
      <c r="E936" s="528" t="s">
        <v>1488</v>
      </c>
      <c r="F936" s="528"/>
      <c r="G936" s="164" t="s">
        <v>1489</v>
      </c>
      <c r="H936" s="165">
        <v>0.04</v>
      </c>
      <c r="I936" s="166">
        <v>18.84</v>
      </c>
      <c r="J936" s="278">
        <v>0.75</v>
      </c>
    </row>
    <row r="937" spans="1:10" ht="25.5" x14ac:dyDescent="0.2">
      <c r="A937" s="277" t="s">
        <v>1482</v>
      </c>
      <c r="B937" s="163" t="s">
        <v>1865</v>
      </c>
      <c r="C937" s="259" t="s">
        <v>68</v>
      </c>
      <c r="D937" s="259" t="s">
        <v>1866</v>
      </c>
      <c r="E937" s="528" t="s">
        <v>1488</v>
      </c>
      <c r="F937" s="528"/>
      <c r="G937" s="164" t="s">
        <v>1489</v>
      </c>
      <c r="H937" s="165">
        <v>0.04</v>
      </c>
      <c r="I937" s="166">
        <v>22.12</v>
      </c>
      <c r="J937" s="278">
        <v>0.88</v>
      </c>
    </row>
    <row r="938" spans="1:10" x14ac:dyDescent="0.2">
      <c r="A938" s="279" t="s">
        <v>1492</v>
      </c>
      <c r="B938" s="167" t="s">
        <v>2014</v>
      </c>
      <c r="C938" s="260" t="s">
        <v>68</v>
      </c>
      <c r="D938" s="260" t="s">
        <v>2015</v>
      </c>
      <c r="E938" s="527" t="s">
        <v>1495</v>
      </c>
      <c r="F938" s="527"/>
      <c r="G938" s="168" t="s">
        <v>8</v>
      </c>
      <c r="H938" s="169">
        <v>1.0492999999999999</v>
      </c>
      <c r="I938" s="170">
        <v>25.19</v>
      </c>
      <c r="J938" s="280">
        <v>26.43</v>
      </c>
    </row>
    <row r="939" spans="1:10" x14ac:dyDescent="0.2">
      <c r="A939" s="279" t="s">
        <v>1492</v>
      </c>
      <c r="B939" s="167" t="s">
        <v>2002</v>
      </c>
      <c r="C939" s="260" t="s">
        <v>68</v>
      </c>
      <c r="D939" s="260" t="s">
        <v>2003</v>
      </c>
      <c r="E939" s="527" t="s">
        <v>1495</v>
      </c>
      <c r="F939" s="527"/>
      <c r="G939" s="168" t="s">
        <v>1</v>
      </c>
      <c r="H939" s="169">
        <v>9.2999999999999992E-3</v>
      </c>
      <c r="I939" s="170">
        <v>2.0499999999999998</v>
      </c>
      <c r="J939" s="280">
        <v>0.01</v>
      </c>
    </row>
    <row r="940" spans="1:10" x14ac:dyDescent="0.2">
      <c r="A940" s="281"/>
      <c r="B940" s="282"/>
      <c r="C940" s="282"/>
      <c r="D940" s="282"/>
      <c r="E940" s="282"/>
      <c r="F940" s="283"/>
      <c r="G940" s="282"/>
      <c r="H940" s="283"/>
      <c r="I940" s="282"/>
      <c r="J940" s="284"/>
    </row>
    <row r="941" spans="1:10" ht="13.5" thickBot="1" x14ac:dyDescent="0.25">
      <c r="A941" s="281"/>
      <c r="B941" s="282"/>
      <c r="C941" s="282"/>
      <c r="D941" s="282"/>
      <c r="E941" s="282"/>
      <c r="F941" s="283"/>
      <c r="G941" s="282"/>
      <c r="H941" s="283"/>
      <c r="I941" s="282"/>
      <c r="J941" s="284"/>
    </row>
    <row r="942" spans="1:10" ht="13.5" thickTop="1" x14ac:dyDescent="0.2">
      <c r="A942" s="285"/>
      <c r="B942" s="171"/>
      <c r="C942" s="171"/>
      <c r="D942" s="171"/>
      <c r="E942" s="171"/>
      <c r="F942" s="171"/>
      <c r="G942" s="171"/>
      <c r="H942" s="171"/>
      <c r="I942" s="171"/>
      <c r="J942" s="286"/>
    </row>
    <row r="943" spans="1:10" ht="15" x14ac:dyDescent="0.2">
      <c r="A943" s="273"/>
      <c r="B943" s="157" t="s">
        <v>399</v>
      </c>
      <c r="C943" s="268" t="s">
        <v>1472</v>
      </c>
      <c r="D943" s="268" t="s">
        <v>1473</v>
      </c>
      <c r="E943" s="525" t="s">
        <v>1474</v>
      </c>
      <c r="F943" s="525"/>
      <c r="G943" s="158" t="s">
        <v>1475</v>
      </c>
      <c r="H943" s="157" t="s">
        <v>1476</v>
      </c>
      <c r="I943" s="157" t="s">
        <v>1477</v>
      </c>
      <c r="J943" s="274" t="s">
        <v>1478</v>
      </c>
    </row>
    <row r="944" spans="1:10" ht="25.5" x14ac:dyDescent="0.2">
      <c r="A944" s="275" t="s">
        <v>409</v>
      </c>
      <c r="B944" s="159" t="s">
        <v>2016</v>
      </c>
      <c r="C944" s="267" t="s">
        <v>68</v>
      </c>
      <c r="D944" s="267" t="s">
        <v>954</v>
      </c>
      <c r="E944" s="526" t="s">
        <v>1864</v>
      </c>
      <c r="F944" s="526"/>
      <c r="G944" s="160" t="s">
        <v>8</v>
      </c>
      <c r="H944" s="161">
        <v>1</v>
      </c>
      <c r="I944" s="162">
        <v>45.84</v>
      </c>
      <c r="J944" s="276">
        <v>45.84</v>
      </c>
    </row>
    <row r="945" spans="1:10" ht="25.5" x14ac:dyDescent="0.2">
      <c r="A945" s="277" t="s">
        <v>1482</v>
      </c>
      <c r="B945" s="163" t="s">
        <v>1865</v>
      </c>
      <c r="C945" s="259" t="s">
        <v>68</v>
      </c>
      <c r="D945" s="259" t="s">
        <v>1866</v>
      </c>
      <c r="E945" s="528" t="s">
        <v>1488</v>
      </c>
      <c r="F945" s="528"/>
      <c r="G945" s="164" t="s">
        <v>1489</v>
      </c>
      <c r="H945" s="165">
        <v>4.9399999999999999E-2</v>
      </c>
      <c r="I945" s="166">
        <v>22.12</v>
      </c>
      <c r="J945" s="278">
        <v>1.0900000000000001</v>
      </c>
    </row>
    <row r="946" spans="1:10" ht="25.5" x14ac:dyDescent="0.2">
      <c r="A946" s="277" t="s">
        <v>1482</v>
      </c>
      <c r="B946" s="163" t="s">
        <v>1998</v>
      </c>
      <c r="C946" s="259" t="s">
        <v>68</v>
      </c>
      <c r="D946" s="259" t="s">
        <v>1999</v>
      </c>
      <c r="E946" s="528" t="s">
        <v>1488</v>
      </c>
      <c r="F946" s="528"/>
      <c r="G946" s="164" t="s">
        <v>1489</v>
      </c>
      <c r="H946" s="165">
        <v>4.9399999999999999E-2</v>
      </c>
      <c r="I946" s="166">
        <v>18.84</v>
      </c>
      <c r="J946" s="278">
        <v>0.93</v>
      </c>
    </row>
    <row r="947" spans="1:10" x14ac:dyDescent="0.2">
      <c r="A947" s="279" t="s">
        <v>1492</v>
      </c>
      <c r="B947" s="167" t="s">
        <v>2002</v>
      </c>
      <c r="C947" s="260" t="s">
        <v>68</v>
      </c>
      <c r="D947" s="260" t="s">
        <v>2003</v>
      </c>
      <c r="E947" s="527" t="s">
        <v>1495</v>
      </c>
      <c r="F947" s="527"/>
      <c r="G947" s="168" t="s">
        <v>1</v>
      </c>
      <c r="H947" s="169">
        <v>1.15E-2</v>
      </c>
      <c r="I947" s="170">
        <v>2.0499999999999998</v>
      </c>
      <c r="J947" s="280">
        <v>0.02</v>
      </c>
    </row>
    <row r="948" spans="1:10" x14ac:dyDescent="0.2">
      <c r="A948" s="279" t="s">
        <v>1492</v>
      </c>
      <c r="B948" s="167" t="s">
        <v>2017</v>
      </c>
      <c r="C948" s="260" t="s">
        <v>68</v>
      </c>
      <c r="D948" s="260" t="s">
        <v>2018</v>
      </c>
      <c r="E948" s="527" t="s">
        <v>1495</v>
      </c>
      <c r="F948" s="527"/>
      <c r="G948" s="168" t="s">
        <v>8</v>
      </c>
      <c r="H948" s="169">
        <v>1.0492999999999999</v>
      </c>
      <c r="I948" s="170">
        <v>41.75</v>
      </c>
      <c r="J948" s="280">
        <v>43.8</v>
      </c>
    </row>
    <row r="949" spans="1:10" x14ac:dyDescent="0.2">
      <c r="A949" s="281"/>
      <c r="B949" s="282"/>
      <c r="C949" s="282"/>
      <c r="D949" s="282"/>
      <c r="E949" s="282"/>
      <c r="F949" s="283"/>
      <c r="G949" s="282"/>
      <c r="H949" s="283"/>
      <c r="I949" s="282"/>
      <c r="J949" s="284"/>
    </row>
    <row r="950" spans="1:10" ht="13.5" thickBot="1" x14ac:dyDescent="0.25">
      <c r="A950" s="281"/>
      <c r="B950" s="282"/>
      <c r="C950" s="282"/>
      <c r="D950" s="282"/>
      <c r="E950" s="282"/>
      <c r="F950" s="283"/>
      <c r="G950" s="282"/>
      <c r="H950" s="283"/>
      <c r="I950" s="282"/>
      <c r="J950" s="284"/>
    </row>
    <row r="951" spans="1:10" ht="13.5" thickTop="1" x14ac:dyDescent="0.2">
      <c r="A951" s="285"/>
      <c r="B951" s="171"/>
      <c r="C951" s="171"/>
      <c r="D951" s="171"/>
      <c r="E951" s="171"/>
      <c r="F951" s="171"/>
      <c r="G951" s="171"/>
      <c r="H951" s="171"/>
      <c r="I951" s="171"/>
      <c r="J951" s="286"/>
    </row>
    <row r="952" spans="1:10" ht="15" x14ac:dyDescent="0.2">
      <c r="A952" s="273"/>
      <c r="B952" s="157" t="s">
        <v>399</v>
      </c>
      <c r="C952" s="268" t="s">
        <v>1472</v>
      </c>
      <c r="D952" s="268" t="s">
        <v>1473</v>
      </c>
      <c r="E952" s="525" t="s">
        <v>1474</v>
      </c>
      <c r="F952" s="525"/>
      <c r="G952" s="158" t="s">
        <v>1475</v>
      </c>
      <c r="H952" s="157" t="s">
        <v>1476</v>
      </c>
      <c r="I952" s="157" t="s">
        <v>1477</v>
      </c>
      <c r="J952" s="274" t="s">
        <v>1478</v>
      </c>
    </row>
    <row r="953" spans="1:10" ht="38.25" x14ac:dyDescent="0.2">
      <c r="A953" s="275" t="s">
        <v>409</v>
      </c>
      <c r="B953" s="159" t="s">
        <v>2019</v>
      </c>
      <c r="C953" s="267" t="s">
        <v>68</v>
      </c>
      <c r="D953" s="267" t="s">
        <v>956</v>
      </c>
      <c r="E953" s="526" t="s">
        <v>1864</v>
      </c>
      <c r="F953" s="526"/>
      <c r="G953" s="160" t="s">
        <v>1</v>
      </c>
      <c r="H953" s="161">
        <v>1</v>
      </c>
      <c r="I953" s="162">
        <v>5.0599999999999996</v>
      </c>
      <c r="J953" s="276">
        <v>5.0599999999999996</v>
      </c>
    </row>
    <row r="954" spans="1:10" ht="25.5" x14ac:dyDescent="0.2">
      <c r="A954" s="277" t="s">
        <v>1482</v>
      </c>
      <c r="B954" s="163" t="s">
        <v>1998</v>
      </c>
      <c r="C954" s="259" t="s">
        <v>68</v>
      </c>
      <c r="D954" s="259" t="s">
        <v>1999</v>
      </c>
      <c r="E954" s="528" t="s">
        <v>1488</v>
      </c>
      <c r="F954" s="528"/>
      <c r="G954" s="164" t="s">
        <v>1489</v>
      </c>
      <c r="H954" s="165">
        <v>8.4400000000000003E-2</v>
      </c>
      <c r="I954" s="166">
        <v>18.84</v>
      </c>
      <c r="J954" s="278">
        <v>1.59</v>
      </c>
    </row>
    <row r="955" spans="1:10" ht="25.5" x14ac:dyDescent="0.2">
      <c r="A955" s="277" t="s">
        <v>1482</v>
      </c>
      <c r="B955" s="163" t="s">
        <v>1865</v>
      </c>
      <c r="C955" s="259" t="s">
        <v>68</v>
      </c>
      <c r="D955" s="259" t="s">
        <v>1866</v>
      </c>
      <c r="E955" s="528" t="s">
        <v>1488</v>
      </c>
      <c r="F955" s="528"/>
      <c r="G955" s="164" t="s">
        <v>1489</v>
      </c>
      <c r="H955" s="165">
        <v>8.4400000000000003E-2</v>
      </c>
      <c r="I955" s="166">
        <v>22.12</v>
      </c>
      <c r="J955" s="278">
        <v>1.86</v>
      </c>
    </row>
    <row r="956" spans="1:10" ht="25.5" x14ac:dyDescent="0.2">
      <c r="A956" s="279" t="s">
        <v>1492</v>
      </c>
      <c r="B956" s="167" t="s">
        <v>2022</v>
      </c>
      <c r="C956" s="260" t="s">
        <v>68</v>
      </c>
      <c r="D956" s="260" t="s">
        <v>2023</v>
      </c>
      <c r="E956" s="527" t="s">
        <v>1495</v>
      </c>
      <c r="F956" s="527"/>
      <c r="G956" s="168" t="s">
        <v>1</v>
      </c>
      <c r="H956" s="169">
        <v>7.0000000000000001E-3</v>
      </c>
      <c r="I956" s="170">
        <v>56.66</v>
      </c>
      <c r="J956" s="280">
        <v>0.39</v>
      </c>
    </row>
    <row r="957" spans="1:10" x14ac:dyDescent="0.2">
      <c r="A957" s="279" t="s">
        <v>1492</v>
      </c>
      <c r="B957" s="167" t="s">
        <v>2020</v>
      </c>
      <c r="C957" s="260" t="s">
        <v>68</v>
      </c>
      <c r="D957" s="260" t="s">
        <v>2021</v>
      </c>
      <c r="E957" s="527" t="s">
        <v>1495</v>
      </c>
      <c r="F957" s="527"/>
      <c r="G957" s="168" t="s">
        <v>1</v>
      </c>
      <c r="H957" s="169">
        <v>5.8999999999999999E-3</v>
      </c>
      <c r="I957" s="170">
        <v>50.01</v>
      </c>
      <c r="J957" s="280">
        <v>0.28999999999999998</v>
      </c>
    </row>
    <row r="958" spans="1:10" ht="25.5" x14ac:dyDescent="0.2">
      <c r="A958" s="279" t="s">
        <v>1492</v>
      </c>
      <c r="B958" s="167" t="s">
        <v>2024</v>
      </c>
      <c r="C958" s="260" t="s">
        <v>68</v>
      </c>
      <c r="D958" s="260" t="s">
        <v>2025</v>
      </c>
      <c r="E958" s="527" t="s">
        <v>1495</v>
      </c>
      <c r="F958" s="527"/>
      <c r="G958" s="168" t="s">
        <v>1</v>
      </c>
      <c r="H958" s="169">
        <v>1</v>
      </c>
      <c r="I958" s="170">
        <v>0.88</v>
      </c>
      <c r="J958" s="280">
        <v>0.88</v>
      </c>
    </row>
    <row r="959" spans="1:10" x14ac:dyDescent="0.2">
      <c r="A959" s="279" t="s">
        <v>1492</v>
      </c>
      <c r="B959" s="167" t="s">
        <v>2002</v>
      </c>
      <c r="C959" s="260" t="s">
        <v>68</v>
      </c>
      <c r="D959" s="260" t="s">
        <v>2003</v>
      </c>
      <c r="E959" s="527" t="s">
        <v>1495</v>
      </c>
      <c r="F959" s="527"/>
      <c r="G959" s="168" t="s">
        <v>1</v>
      </c>
      <c r="H959" s="169">
        <v>2.81E-2</v>
      </c>
      <c r="I959" s="170">
        <v>2.0499999999999998</v>
      </c>
      <c r="J959" s="280">
        <v>0.05</v>
      </c>
    </row>
    <row r="960" spans="1:10" x14ac:dyDescent="0.2">
      <c r="A960" s="281"/>
      <c r="B960" s="282"/>
      <c r="C960" s="282"/>
      <c r="D960" s="282"/>
      <c r="E960" s="282"/>
      <c r="F960" s="283"/>
      <c r="G960" s="282"/>
      <c r="H960" s="283"/>
      <c r="I960" s="282"/>
      <c r="J960" s="284"/>
    </row>
    <row r="961" spans="1:10" ht="13.5" thickBot="1" x14ac:dyDescent="0.25">
      <c r="A961" s="281"/>
      <c r="B961" s="282"/>
      <c r="C961" s="282"/>
      <c r="D961" s="282"/>
      <c r="E961" s="282"/>
      <c r="F961" s="283"/>
      <c r="G961" s="282"/>
      <c r="H961" s="283"/>
      <c r="I961" s="282"/>
      <c r="J961" s="284"/>
    </row>
    <row r="962" spans="1:10" ht="13.5" thickTop="1" x14ac:dyDescent="0.2">
      <c r="A962" s="285"/>
      <c r="B962" s="171"/>
      <c r="C962" s="171"/>
      <c r="D962" s="171"/>
      <c r="E962" s="171"/>
      <c r="F962" s="171"/>
      <c r="G962" s="171"/>
      <c r="H962" s="171"/>
      <c r="I962" s="171"/>
      <c r="J962" s="286"/>
    </row>
    <row r="963" spans="1:10" ht="15" x14ac:dyDescent="0.2">
      <c r="A963" s="273"/>
      <c r="B963" s="157" t="s">
        <v>399</v>
      </c>
      <c r="C963" s="268" t="s">
        <v>1472</v>
      </c>
      <c r="D963" s="268" t="s">
        <v>1473</v>
      </c>
      <c r="E963" s="525" t="s">
        <v>1474</v>
      </c>
      <c r="F963" s="525"/>
      <c r="G963" s="158" t="s">
        <v>1475</v>
      </c>
      <c r="H963" s="157" t="s">
        <v>1476</v>
      </c>
      <c r="I963" s="157" t="s">
        <v>1477</v>
      </c>
      <c r="J963" s="274" t="s">
        <v>1478</v>
      </c>
    </row>
    <row r="964" spans="1:10" ht="38.25" x14ac:dyDescent="0.2">
      <c r="A964" s="275" t="s">
        <v>409</v>
      </c>
      <c r="B964" s="159" t="s">
        <v>2026</v>
      </c>
      <c r="C964" s="267" t="s">
        <v>68</v>
      </c>
      <c r="D964" s="267" t="s">
        <v>958</v>
      </c>
      <c r="E964" s="526" t="s">
        <v>1864</v>
      </c>
      <c r="F964" s="526"/>
      <c r="G964" s="160" t="s">
        <v>1</v>
      </c>
      <c r="H964" s="161">
        <v>1</v>
      </c>
      <c r="I964" s="162">
        <v>4.87</v>
      </c>
      <c r="J964" s="276">
        <v>4.87</v>
      </c>
    </row>
    <row r="965" spans="1:10" ht="25.5" x14ac:dyDescent="0.2">
      <c r="A965" s="277" t="s">
        <v>1482</v>
      </c>
      <c r="B965" s="163" t="s">
        <v>1998</v>
      </c>
      <c r="C965" s="259" t="s">
        <v>68</v>
      </c>
      <c r="D965" s="259" t="s">
        <v>1999</v>
      </c>
      <c r="E965" s="528" t="s">
        <v>1488</v>
      </c>
      <c r="F965" s="528"/>
      <c r="G965" s="164" t="s">
        <v>1489</v>
      </c>
      <c r="H965" s="165">
        <v>5.2400000000000002E-2</v>
      </c>
      <c r="I965" s="166">
        <v>18.84</v>
      </c>
      <c r="J965" s="278">
        <v>0.98</v>
      </c>
    </row>
    <row r="966" spans="1:10" ht="25.5" x14ac:dyDescent="0.2">
      <c r="A966" s="277" t="s">
        <v>1482</v>
      </c>
      <c r="B966" s="163" t="s">
        <v>1865</v>
      </c>
      <c r="C966" s="259" t="s">
        <v>68</v>
      </c>
      <c r="D966" s="259" t="s">
        <v>1866</v>
      </c>
      <c r="E966" s="528" t="s">
        <v>1488</v>
      </c>
      <c r="F966" s="528"/>
      <c r="G966" s="164" t="s">
        <v>1489</v>
      </c>
      <c r="H966" s="165">
        <v>5.2400000000000002E-2</v>
      </c>
      <c r="I966" s="166">
        <v>22.12</v>
      </c>
      <c r="J966" s="278">
        <v>1.1499999999999999</v>
      </c>
    </row>
    <row r="967" spans="1:10" x14ac:dyDescent="0.2">
      <c r="A967" s="279" t="s">
        <v>1492</v>
      </c>
      <c r="B967" s="167" t="s">
        <v>2002</v>
      </c>
      <c r="C967" s="260" t="s">
        <v>68</v>
      </c>
      <c r="D967" s="260" t="s">
        <v>2003</v>
      </c>
      <c r="E967" s="527" t="s">
        <v>1495</v>
      </c>
      <c r="F967" s="527"/>
      <c r="G967" s="168" t="s">
        <v>1</v>
      </c>
      <c r="H967" s="169">
        <v>1.2E-2</v>
      </c>
      <c r="I967" s="170">
        <v>2.0499999999999998</v>
      </c>
      <c r="J967" s="280">
        <v>0.02</v>
      </c>
    </row>
    <row r="968" spans="1:10" x14ac:dyDescent="0.2">
      <c r="A968" s="279" t="s">
        <v>1492</v>
      </c>
      <c r="B968" s="167" t="s">
        <v>2020</v>
      </c>
      <c r="C968" s="260" t="s">
        <v>68</v>
      </c>
      <c r="D968" s="260" t="s">
        <v>2021</v>
      </c>
      <c r="E968" s="527" t="s">
        <v>1495</v>
      </c>
      <c r="F968" s="527"/>
      <c r="G968" s="168" t="s">
        <v>1</v>
      </c>
      <c r="H968" s="169">
        <v>8.2000000000000007E-3</v>
      </c>
      <c r="I968" s="170">
        <v>50.01</v>
      </c>
      <c r="J968" s="280">
        <v>0.41</v>
      </c>
    </row>
    <row r="969" spans="1:10" ht="25.5" x14ac:dyDescent="0.2">
      <c r="A969" s="279" t="s">
        <v>1492</v>
      </c>
      <c r="B969" s="167" t="s">
        <v>2027</v>
      </c>
      <c r="C969" s="260" t="s">
        <v>68</v>
      </c>
      <c r="D969" s="260" t="s">
        <v>2028</v>
      </c>
      <c r="E969" s="527" t="s">
        <v>1495</v>
      </c>
      <c r="F969" s="527"/>
      <c r="G969" s="168" t="s">
        <v>1</v>
      </c>
      <c r="H969" s="169">
        <v>1</v>
      </c>
      <c r="I969" s="170">
        <v>1.78</v>
      </c>
      <c r="J969" s="280">
        <v>1.78</v>
      </c>
    </row>
    <row r="970" spans="1:10" ht="25.5" x14ac:dyDescent="0.2">
      <c r="A970" s="279" t="s">
        <v>1492</v>
      </c>
      <c r="B970" s="167" t="s">
        <v>2022</v>
      </c>
      <c r="C970" s="260" t="s">
        <v>68</v>
      </c>
      <c r="D970" s="260" t="s">
        <v>2023</v>
      </c>
      <c r="E970" s="527" t="s">
        <v>1495</v>
      </c>
      <c r="F970" s="527"/>
      <c r="G970" s="168" t="s">
        <v>1</v>
      </c>
      <c r="H970" s="169">
        <v>9.4999999999999998E-3</v>
      </c>
      <c r="I970" s="170">
        <v>56.66</v>
      </c>
      <c r="J970" s="280">
        <v>0.53</v>
      </c>
    </row>
    <row r="971" spans="1:10" x14ac:dyDescent="0.2">
      <c r="A971" s="281"/>
      <c r="B971" s="282"/>
      <c r="C971" s="282"/>
      <c r="D971" s="282"/>
      <c r="E971" s="282"/>
      <c r="F971" s="283"/>
      <c r="G971" s="282"/>
      <c r="H971" s="283"/>
      <c r="I971" s="282"/>
      <c r="J971" s="284"/>
    </row>
    <row r="972" spans="1:10" ht="13.5" thickBot="1" x14ac:dyDescent="0.25">
      <c r="A972" s="281"/>
      <c r="B972" s="282"/>
      <c r="C972" s="282"/>
      <c r="D972" s="282"/>
      <c r="E972" s="282"/>
      <c r="F972" s="283"/>
      <c r="G972" s="282"/>
      <c r="H972" s="283"/>
      <c r="I972" s="282"/>
      <c r="J972" s="284"/>
    </row>
    <row r="973" spans="1:10" ht="13.5" thickTop="1" x14ac:dyDescent="0.2">
      <c r="A973" s="285"/>
      <c r="B973" s="171"/>
      <c r="C973" s="171"/>
      <c r="D973" s="171"/>
      <c r="E973" s="171"/>
      <c r="F973" s="171"/>
      <c r="G973" s="171"/>
      <c r="H973" s="171"/>
      <c r="I973" s="171"/>
      <c r="J973" s="286"/>
    </row>
    <row r="974" spans="1:10" ht="15" x14ac:dyDescent="0.2">
      <c r="A974" s="273"/>
      <c r="B974" s="157" t="s">
        <v>399</v>
      </c>
      <c r="C974" s="268" t="s">
        <v>1472</v>
      </c>
      <c r="D974" s="268" t="s">
        <v>1473</v>
      </c>
      <c r="E974" s="525" t="s">
        <v>1474</v>
      </c>
      <c r="F974" s="525"/>
      <c r="G974" s="158" t="s">
        <v>1475</v>
      </c>
      <c r="H974" s="157" t="s">
        <v>1476</v>
      </c>
      <c r="I974" s="157" t="s">
        <v>1477</v>
      </c>
      <c r="J974" s="274" t="s">
        <v>1478</v>
      </c>
    </row>
    <row r="975" spans="1:10" ht="38.25" x14ac:dyDescent="0.2">
      <c r="A975" s="275" t="s">
        <v>409</v>
      </c>
      <c r="B975" s="159" t="s">
        <v>2029</v>
      </c>
      <c r="C975" s="267" t="s">
        <v>68</v>
      </c>
      <c r="D975" s="267" t="s">
        <v>959</v>
      </c>
      <c r="E975" s="526" t="s">
        <v>1864</v>
      </c>
      <c r="F975" s="526"/>
      <c r="G975" s="160" t="s">
        <v>1</v>
      </c>
      <c r="H975" s="161">
        <v>1</v>
      </c>
      <c r="I975" s="162">
        <v>11.72</v>
      </c>
      <c r="J975" s="276">
        <v>11.72</v>
      </c>
    </row>
    <row r="976" spans="1:10" ht="25.5" x14ac:dyDescent="0.2">
      <c r="A976" s="277" t="s">
        <v>1482</v>
      </c>
      <c r="B976" s="163" t="s">
        <v>1865</v>
      </c>
      <c r="C976" s="259" t="s">
        <v>68</v>
      </c>
      <c r="D976" s="259" t="s">
        <v>1866</v>
      </c>
      <c r="E976" s="528" t="s">
        <v>1488</v>
      </c>
      <c r="F976" s="528"/>
      <c r="G976" s="164" t="s">
        <v>1489</v>
      </c>
      <c r="H976" s="165">
        <v>0.1343</v>
      </c>
      <c r="I976" s="166">
        <v>22.12</v>
      </c>
      <c r="J976" s="278">
        <v>2.97</v>
      </c>
    </row>
    <row r="977" spans="1:10" ht="25.5" x14ac:dyDescent="0.2">
      <c r="A977" s="277" t="s">
        <v>1482</v>
      </c>
      <c r="B977" s="163" t="s">
        <v>1998</v>
      </c>
      <c r="C977" s="259" t="s">
        <v>68</v>
      </c>
      <c r="D977" s="259" t="s">
        <v>1999</v>
      </c>
      <c r="E977" s="528" t="s">
        <v>1488</v>
      </c>
      <c r="F977" s="528"/>
      <c r="G977" s="164" t="s">
        <v>1489</v>
      </c>
      <c r="H977" s="165">
        <v>0.1343</v>
      </c>
      <c r="I977" s="166">
        <v>18.84</v>
      </c>
      <c r="J977" s="278">
        <v>2.5299999999999998</v>
      </c>
    </row>
    <row r="978" spans="1:10" x14ac:dyDescent="0.2">
      <c r="A978" s="279" t="s">
        <v>1492</v>
      </c>
      <c r="B978" s="167" t="s">
        <v>2020</v>
      </c>
      <c r="C978" s="260" t="s">
        <v>68</v>
      </c>
      <c r="D978" s="260" t="s">
        <v>2021</v>
      </c>
      <c r="E978" s="527" t="s">
        <v>1495</v>
      </c>
      <c r="F978" s="527"/>
      <c r="G978" s="168" t="s">
        <v>1</v>
      </c>
      <c r="H978" s="169">
        <v>1.41E-2</v>
      </c>
      <c r="I978" s="170">
        <v>50.01</v>
      </c>
      <c r="J978" s="280">
        <v>0.7</v>
      </c>
    </row>
    <row r="979" spans="1:10" ht="25.5" x14ac:dyDescent="0.2">
      <c r="A979" s="279" t="s">
        <v>1492</v>
      </c>
      <c r="B979" s="167" t="s">
        <v>2030</v>
      </c>
      <c r="C979" s="260" t="s">
        <v>68</v>
      </c>
      <c r="D979" s="260" t="s">
        <v>2031</v>
      </c>
      <c r="E979" s="527" t="s">
        <v>1495</v>
      </c>
      <c r="F979" s="527"/>
      <c r="G979" s="168" t="s">
        <v>1</v>
      </c>
      <c r="H979" s="169">
        <v>1</v>
      </c>
      <c r="I979" s="170">
        <v>4.42</v>
      </c>
      <c r="J979" s="280">
        <v>4.42</v>
      </c>
    </row>
    <row r="980" spans="1:10" ht="25.5" x14ac:dyDescent="0.2">
      <c r="A980" s="279" t="s">
        <v>1492</v>
      </c>
      <c r="B980" s="167" t="s">
        <v>2022</v>
      </c>
      <c r="C980" s="260" t="s">
        <v>68</v>
      </c>
      <c r="D980" s="260" t="s">
        <v>2023</v>
      </c>
      <c r="E980" s="527" t="s">
        <v>1495</v>
      </c>
      <c r="F980" s="527"/>
      <c r="G980" s="168" t="s">
        <v>1</v>
      </c>
      <c r="H980" s="169">
        <v>1.7999999999999999E-2</v>
      </c>
      <c r="I980" s="170">
        <v>56.66</v>
      </c>
      <c r="J980" s="280">
        <v>1.01</v>
      </c>
    </row>
    <row r="981" spans="1:10" x14ac:dyDescent="0.2">
      <c r="A981" s="279" t="s">
        <v>1492</v>
      </c>
      <c r="B981" s="167" t="s">
        <v>2002</v>
      </c>
      <c r="C981" s="260" t="s">
        <v>68</v>
      </c>
      <c r="D981" s="260" t="s">
        <v>2003</v>
      </c>
      <c r="E981" s="527" t="s">
        <v>1495</v>
      </c>
      <c r="F981" s="527"/>
      <c r="G981" s="168" t="s">
        <v>1</v>
      </c>
      <c r="H981" s="169">
        <v>4.6899999999999997E-2</v>
      </c>
      <c r="I981" s="170">
        <v>2.0499999999999998</v>
      </c>
      <c r="J981" s="280">
        <v>0.09</v>
      </c>
    </row>
    <row r="982" spans="1:10" x14ac:dyDescent="0.2">
      <c r="A982" s="281"/>
      <c r="B982" s="282"/>
      <c r="C982" s="282"/>
      <c r="D982" s="282"/>
      <c r="E982" s="282"/>
      <c r="F982" s="283"/>
      <c r="G982" s="282"/>
      <c r="H982" s="283"/>
      <c r="I982" s="282"/>
      <c r="J982" s="284"/>
    </row>
    <row r="983" spans="1:10" ht="13.5" thickBot="1" x14ac:dyDescent="0.25">
      <c r="A983" s="281"/>
      <c r="B983" s="282"/>
      <c r="C983" s="282"/>
      <c r="D983" s="282"/>
      <c r="E983" s="282"/>
      <c r="F983" s="283"/>
      <c r="G983" s="282"/>
      <c r="H983" s="283"/>
      <c r="I983" s="282"/>
      <c r="J983" s="284"/>
    </row>
    <row r="984" spans="1:10" ht="13.5" thickTop="1" x14ac:dyDescent="0.2">
      <c r="A984" s="285"/>
      <c r="B984" s="171"/>
      <c r="C984" s="171"/>
      <c r="D984" s="171"/>
      <c r="E984" s="171"/>
      <c r="F984" s="171"/>
      <c r="G984" s="171"/>
      <c r="H984" s="171"/>
      <c r="I984" s="171"/>
      <c r="J984" s="286"/>
    </row>
    <row r="985" spans="1:10" ht="15" x14ac:dyDescent="0.2">
      <c r="A985" s="273"/>
      <c r="B985" s="157" t="s">
        <v>399</v>
      </c>
      <c r="C985" s="268" t="s">
        <v>1472</v>
      </c>
      <c r="D985" s="268" t="s">
        <v>1473</v>
      </c>
      <c r="E985" s="525" t="s">
        <v>1474</v>
      </c>
      <c r="F985" s="525"/>
      <c r="G985" s="158" t="s">
        <v>1475</v>
      </c>
      <c r="H985" s="157" t="s">
        <v>1476</v>
      </c>
      <c r="I985" s="157" t="s">
        <v>1477</v>
      </c>
      <c r="J985" s="274" t="s">
        <v>1478</v>
      </c>
    </row>
    <row r="986" spans="1:10" ht="38.25" x14ac:dyDescent="0.2">
      <c r="A986" s="275" t="s">
        <v>409</v>
      </c>
      <c r="B986" s="159" t="s">
        <v>2032</v>
      </c>
      <c r="C986" s="267" t="s">
        <v>68</v>
      </c>
      <c r="D986" s="267" t="s">
        <v>961</v>
      </c>
      <c r="E986" s="526" t="s">
        <v>1864</v>
      </c>
      <c r="F986" s="526"/>
      <c r="G986" s="160" t="s">
        <v>1</v>
      </c>
      <c r="H986" s="161">
        <v>1</v>
      </c>
      <c r="I986" s="162">
        <v>15.34</v>
      </c>
      <c r="J986" s="276">
        <v>15.34</v>
      </c>
    </row>
    <row r="987" spans="1:10" ht="25.5" x14ac:dyDescent="0.2">
      <c r="A987" s="277" t="s">
        <v>1482</v>
      </c>
      <c r="B987" s="163" t="s">
        <v>1998</v>
      </c>
      <c r="C987" s="259" t="s">
        <v>68</v>
      </c>
      <c r="D987" s="259" t="s">
        <v>1999</v>
      </c>
      <c r="E987" s="528" t="s">
        <v>1488</v>
      </c>
      <c r="F987" s="528"/>
      <c r="G987" s="164" t="s">
        <v>1489</v>
      </c>
      <c r="H987" s="165">
        <v>0.13059999999999999</v>
      </c>
      <c r="I987" s="166">
        <v>18.84</v>
      </c>
      <c r="J987" s="278">
        <v>2.46</v>
      </c>
    </row>
    <row r="988" spans="1:10" ht="25.5" x14ac:dyDescent="0.2">
      <c r="A988" s="277" t="s">
        <v>1482</v>
      </c>
      <c r="B988" s="163" t="s">
        <v>1865</v>
      </c>
      <c r="C988" s="259" t="s">
        <v>68</v>
      </c>
      <c r="D988" s="259" t="s">
        <v>1866</v>
      </c>
      <c r="E988" s="528" t="s">
        <v>1488</v>
      </c>
      <c r="F988" s="528"/>
      <c r="G988" s="164" t="s">
        <v>1489</v>
      </c>
      <c r="H988" s="165">
        <v>0.13059999999999999</v>
      </c>
      <c r="I988" s="166">
        <v>22.12</v>
      </c>
      <c r="J988" s="278">
        <v>2.88</v>
      </c>
    </row>
    <row r="989" spans="1:10" x14ac:dyDescent="0.2">
      <c r="A989" s="279" t="s">
        <v>1492</v>
      </c>
      <c r="B989" s="167" t="s">
        <v>2020</v>
      </c>
      <c r="C989" s="260" t="s">
        <v>68</v>
      </c>
      <c r="D989" s="260" t="s">
        <v>2021</v>
      </c>
      <c r="E989" s="527" t="s">
        <v>1495</v>
      </c>
      <c r="F989" s="527"/>
      <c r="G989" s="168" t="s">
        <v>1</v>
      </c>
      <c r="H989" s="169">
        <v>1.29E-2</v>
      </c>
      <c r="I989" s="170">
        <v>50.01</v>
      </c>
      <c r="J989" s="280">
        <v>0.64</v>
      </c>
    </row>
    <row r="990" spans="1:10" x14ac:dyDescent="0.2">
      <c r="A990" s="279" t="s">
        <v>1492</v>
      </c>
      <c r="B990" s="167" t="s">
        <v>2002</v>
      </c>
      <c r="C990" s="260" t="s">
        <v>68</v>
      </c>
      <c r="D990" s="260" t="s">
        <v>2003</v>
      </c>
      <c r="E990" s="527" t="s">
        <v>1495</v>
      </c>
      <c r="F990" s="527"/>
      <c r="G990" s="168" t="s">
        <v>1</v>
      </c>
      <c r="H990" s="169">
        <v>4.3499999999999997E-2</v>
      </c>
      <c r="I990" s="170">
        <v>2.0499999999999998</v>
      </c>
      <c r="J990" s="280">
        <v>0.08</v>
      </c>
    </row>
    <row r="991" spans="1:10" ht="25.5" x14ac:dyDescent="0.2">
      <c r="A991" s="279" t="s">
        <v>1492</v>
      </c>
      <c r="B991" s="167" t="s">
        <v>2022</v>
      </c>
      <c r="C991" s="260" t="s">
        <v>68</v>
      </c>
      <c r="D991" s="260" t="s">
        <v>2023</v>
      </c>
      <c r="E991" s="527" t="s">
        <v>1495</v>
      </c>
      <c r="F991" s="527"/>
      <c r="G991" s="168" t="s">
        <v>1</v>
      </c>
      <c r="H991" s="169">
        <v>1.6500000000000001E-2</v>
      </c>
      <c r="I991" s="170">
        <v>56.66</v>
      </c>
      <c r="J991" s="280">
        <v>0.93</v>
      </c>
    </row>
    <row r="992" spans="1:10" ht="25.5" x14ac:dyDescent="0.2">
      <c r="A992" s="279" t="s">
        <v>1492</v>
      </c>
      <c r="B992" s="167" t="s">
        <v>2033</v>
      </c>
      <c r="C992" s="260" t="s">
        <v>68</v>
      </c>
      <c r="D992" s="260" t="s">
        <v>2034</v>
      </c>
      <c r="E992" s="527" t="s">
        <v>1495</v>
      </c>
      <c r="F992" s="527"/>
      <c r="G992" s="168" t="s">
        <v>1</v>
      </c>
      <c r="H992" s="169">
        <v>1</v>
      </c>
      <c r="I992" s="170">
        <v>8.35</v>
      </c>
      <c r="J992" s="280">
        <v>8.35</v>
      </c>
    </row>
    <row r="993" spans="1:10" x14ac:dyDescent="0.2">
      <c r="A993" s="281"/>
      <c r="B993" s="282"/>
      <c r="C993" s="282"/>
      <c r="D993" s="282"/>
      <c r="E993" s="282"/>
      <c r="F993" s="283"/>
      <c r="G993" s="282"/>
      <c r="H993" s="283"/>
      <c r="I993" s="282"/>
      <c r="J993" s="284"/>
    </row>
    <row r="994" spans="1:10" ht="13.5" thickBot="1" x14ac:dyDescent="0.25">
      <c r="A994" s="281"/>
      <c r="B994" s="282"/>
      <c r="C994" s="282"/>
      <c r="D994" s="282"/>
      <c r="E994" s="282"/>
      <c r="F994" s="283"/>
      <c r="G994" s="282"/>
      <c r="H994" s="283"/>
      <c r="I994" s="282"/>
      <c r="J994" s="284"/>
    </row>
    <row r="995" spans="1:10" ht="13.5" thickTop="1" x14ac:dyDescent="0.2">
      <c r="A995" s="285"/>
      <c r="B995" s="171"/>
      <c r="C995" s="171"/>
      <c r="D995" s="171"/>
      <c r="E995" s="171"/>
      <c r="F995" s="171"/>
      <c r="G995" s="171"/>
      <c r="H995" s="171"/>
      <c r="I995" s="171"/>
      <c r="J995" s="286"/>
    </row>
    <row r="996" spans="1:10" ht="15" x14ac:dyDescent="0.2">
      <c r="A996" s="273"/>
      <c r="B996" s="157" t="s">
        <v>399</v>
      </c>
      <c r="C996" s="268" t="s">
        <v>1472</v>
      </c>
      <c r="D996" s="268" t="s">
        <v>1473</v>
      </c>
      <c r="E996" s="525" t="s">
        <v>1474</v>
      </c>
      <c r="F996" s="525"/>
      <c r="G996" s="158" t="s">
        <v>1475</v>
      </c>
      <c r="H996" s="157" t="s">
        <v>1476</v>
      </c>
      <c r="I996" s="157" t="s">
        <v>1477</v>
      </c>
      <c r="J996" s="274" t="s">
        <v>1478</v>
      </c>
    </row>
    <row r="997" spans="1:10" ht="38.25" x14ac:dyDescent="0.2">
      <c r="A997" s="275" t="s">
        <v>409</v>
      </c>
      <c r="B997" s="159" t="s">
        <v>2035</v>
      </c>
      <c r="C997" s="267" t="s">
        <v>68</v>
      </c>
      <c r="D997" s="267" t="s">
        <v>962</v>
      </c>
      <c r="E997" s="526" t="s">
        <v>1864</v>
      </c>
      <c r="F997" s="526"/>
      <c r="G997" s="160" t="s">
        <v>1</v>
      </c>
      <c r="H997" s="161">
        <v>1</v>
      </c>
      <c r="I997" s="162">
        <v>17.309999999999999</v>
      </c>
      <c r="J997" s="276">
        <v>17.309999999999999</v>
      </c>
    </row>
    <row r="998" spans="1:10" ht="25.5" x14ac:dyDescent="0.2">
      <c r="A998" s="277" t="s">
        <v>1482</v>
      </c>
      <c r="B998" s="163" t="s">
        <v>1998</v>
      </c>
      <c r="C998" s="259" t="s">
        <v>68</v>
      </c>
      <c r="D998" s="259" t="s">
        <v>1999</v>
      </c>
      <c r="E998" s="528" t="s">
        <v>1488</v>
      </c>
      <c r="F998" s="528"/>
      <c r="G998" s="164" t="s">
        <v>1489</v>
      </c>
      <c r="H998" s="165">
        <v>9.2399999999999996E-2</v>
      </c>
      <c r="I998" s="166">
        <v>18.84</v>
      </c>
      <c r="J998" s="278">
        <v>1.74</v>
      </c>
    </row>
    <row r="999" spans="1:10" ht="25.5" x14ac:dyDescent="0.2">
      <c r="A999" s="277" t="s">
        <v>1482</v>
      </c>
      <c r="B999" s="163" t="s">
        <v>1865</v>
      </c>
      <c r="C999" s="259" t="s">
        <v>68</v>
      </c>
      <c r="D999" s="259" t="s">
        <v>1866</v>
      </c>
      <c r="E999" s="528" t="s">
        <v>1488</v>
      </c>
      <c r="F999" s="528"/>
      <c r="G999" s="164" t="s">
        <v>1489</v>
      </c>
      <c r="H999" s="165">
        <v>9.2399999999999996E-2</v>
      </c>
      <c r="I999" s="166">
        <v>22.12</v>
      </c>
      <c r="J999" s="278">
        <v>2.04</v>
      </c>
    </row>
    <row r="1000" spans="1:10" x14ac:dyDescent="0.2">
      <c r="A1000" s="279" t="s">
        <v>1492</v>
      </c>
      <c r="B1000" s="167" t="s">
        <v>2020</v>
      </c>
      <c r="C1000" s="260" t="s">
        <v>68</v>
      </c>
      <c r="D1000" s="260" t="s">
        <v>2021</v>
      </c>
      <c r="E1000" s="527" t="s">
        <v>1495</v>
      </c>
      <c r="F1000" s="527"/>
      <c r="G1000" s="168" t="s">
        <v>1</v>
      </c>
      <c r="H1000" s="169">
        <v>1.8800000000000001E-2</v>
      </c>
      <c r="I1000" s="170">
        <v>50.01</v>
      </c>
      <c r="J1000" s="280">
        <v>0.94</v>
      </c>
    </row>
    <row r="1001" spans="1:10" ht="25.5" x14ac:dyDescent="0.2">
      <c r="A1001" s="279" t="s">
        <v>1492</v>
      </c>
      <c r="B1001" s="167" t="s">
        <v>2022</v>
      </c>
      <c r="C1001" s="260" t="s">
        <v>68</v>
      </c>
      <c r="D1001" s="260" t="s">
        <v>2023</v>
      </c>
      <c r="E1001" s="527" t="s">
        <v>1495</v>
      </c>
      <c r="F1001" s="527"/>
      <c r="G1001" s="168" t="s">
        <v>1</v>
      </c>
      <c r="H1001" s="169">
        <v>2.5999999999999999E-2</v>
      </c>
      <c r="I1001" s="170">
        <v>56.66</v>
      </c>
      <c r="J1001" s="280">
        <v>1.47</v>
      </c>
    </row>
    <row r="1002" spans="1:10" x14ac:dyDescent="0.2">
      <c r="A1002" s="279" t="s">
        <v>1492</v>
      </c>
      <c r="B1002" s="167" t="s">
        <v>2002</v>
      </c>
      <c r="C1002" s="260" t="s">
        <v>68</v>
      </c>
      <c r="D1002" s="260" t="s">
        <v>2003</v>
      </c>
      <c r="E1002" s="527" t="s">
        <v>1495</v>
      </c>
      <c r="F1002" s="527"/>
      <c r="G1002" s="168" t="s">
        <v>1</v>
      </c>
      <c r="H1002" s="169">
        <v>2.06E-2</v>
      </c>
      <c r="I1002" s="170">
        <v>2.0499999999999998</v>
      </c>
      <c r="J1002" s="280">
        <v>0.04</v>
      </c>
    </row>
    <row r="1003" spans="1:10" ht="25.5" x14ac:dyDescent="0.2">
      <c r="A1003" s="279" t="s">
        <v>1492</v>
      </c>
      <c r="B1003" s="167" t="s">
        <v>2036</v>
      </c>
      <c r="C1003" s="260" t="s">
        <v>68</v>
      </c>
      <c r="D1003" s="260" t="s">
        <v>2037</v>
      </c>
      <c r="E1003" s="527" t="s">
        <v>1495</v>
      </c>
      <c r="F1003" s="527"/>
      <c r="G1003" s="168" t="s">
        <v>1</v>
      </c>
      <c r="H1003" s="169">
        <v>1</v>
      </c>
      <c r="I1003" s="170">
        <v>11.08</v>
      </c>
      <c r="J1003" s="280">
        <v>11.08</v>
      </c>
    </row>
    <row r="1004" spans="1:10" x14ac:dyDescent="0.2">
      <c r="A1004" s="281"/>
      <c r="B1004" s="282"/>
      <c r="C1004" s="282"/>
      <c r="D1004" s="282"/>
      <c r="E1004" s="282"/>
      <c r="F1004" s="283"/>
      <c r="G1004" s="282"/>
      <c r="H1004" s="283"/>
      <c r="I1004" s="282"/>
      <c r="J1004" s="284"/>
    </row>
    <row r="1005" spans="1:10" ht="13.5" thickBot="1" x14ac:dyDescent="0.25">
      <c r="A1005" s="281"/>
      <c r="B1005" s="282"/>
      <c r="C1005" s="282"/>
      <c r="D1005" s="282"/>
      <c r="E1005" s="282"/>
      <c r="F1005" s="283"/>
      <c r="G1005" s="282"/>
      <c r="H1005" s="283"/>
      <c r="I1005" s="282"/>
      <c r="J1005" s="284"/>
    </row>
    <row r="1006" spans="1:10" ht="13.5" thickTop="1" x14ac:dyDescent="0.2">
      <c r="A1006" s="285"/>
      <c r="B1006" s="171"/>
      <c r="C1006" s="171"/>
      <c r="D1006" s="171"/>
      <c r="E1006" s="171"/>
      <c r="F1006" s="171"/>
      <c r="G1006" s="171"/>
      <c r="H1006" s="171"/>
      <c r="I1006" s="171"/>
      <c r="J1006" s="286"/>
    </row>
    <row r="1007" spans="1:10" ht="15" x14ac:dyDescent="0.2">
      <c r="A1007" s="273"/>
      <c r="B1007" s="157" t="s">
        <v>399</v>
      </c>
      <c r="C1007" s="268" t="s">
        <v>1472</v>
      </c>
      <c r="D1007" s="268" t="s">
        <v>1473</v>
      </c>
      <c r="E1007" s="525" t="s">
        <v>1474</v>
      </c>
      <c r="F1007" s="525"/>
      <c r="G1007" s="158" t="s">
        <v>1475</v>
      </c>
      <c r="H1007" s="157" t="s">
        <v>1476</v>
      </c>
      <c r="I1007" s="157" t="s">
        <v>1477</v>
      </c>
      <c r="J1007" s="274" t="s">
        <v>1478</v>
      </c>
    </row>
    <row r="1008" spans="1:10" ht="38.25" x14ac:dyDescent="0.2">
      <c r="A1008" s="275" t="s">
        <v>409</v>
      </c>
      <c r="B1008" s="159" t="s">
        <v>2038</v>
      </c>
      <c r="C1008" s="267" t="s">
        <v>68</v>
      </c>
      <c r="D1008" s="267" t="s">
        <v>963</v>
      </c>
      <c r="E1008" s="526" t="s">
        <v>1864</v>
      </c>
      <c r="F1008" s="526"/>
      <c r="G1008" s="160" t="s">
        <v>1</v>
      </c>
      <c r="H1008" s="161">
        <v>1</v>
      </c>
      <c r="I1008" s="162">
        <v>27.31</v>
      </c>
      <c r="J1008" s="276">
        <v>27.31</v>
      </c>
    </row>
    <row r="1009" spans="1:10" ht="25.5" x14ac:dyDescent="0.2">
      <c r="A1009" s="277" t="s">
        <v>1482</v>
      </c>
      <c r="B1009" s="163" t="s">
        <v>1998</v>
      </c>
      <c r="C1009" s="259" t="s">
        <v>68</v>
      </c>
      <c r="D1009" s="259" t="s">
        <v>1999</v>
      </c>
      <c r="E1009" s="528" t="s">
        <v>1488</v>
      </c>
      <c r="F1009" s="528"/>
      <c r="G1009" s="164" t="s">
        <v>1489</v>
      </c>
      <c r="H1009" s="165">
        <v>0.11119999999999999</v>
      </c>
      <c r="I1009" s="166">
        <v>18.84</v>
      </c>
      <c r="J1009" s="278">
        <v>2.09</v>
      </c>
    </row>
    <row r="1010" spans="1:10" ht="25.5" x14ac:dyDescent="0.2">
      <c r="A1010" s="277" t="s">
        <v>1482</v>
      </c>
      <c r="B1010" s="163" t="s">
        <v>1865</v>
      </c>
      <c r="C1010" s="259" t="s">
        <v>68</v>
      </c>
      <c r="D1010" s="259" t="s">
        <v>1866</v>
      </c>
      <c r="E1010" s="528" t="s">
        <v>1488</v>
      </c>
      <c r="F1010" s="528"/>
      <c r="G1010" s="164" t="s">
        <v>1489</v>
      </c>
      <c r="H1010" s="165">
        <v>0.11119999999999999</v>
      </c>
      <c r="I1010" s="166">
        <v>22.12</v>
      </c>
      <c r="J1010" s="278">
        <v>2.4500000000000002</v>
      </c>
    </row>
    <row r="1011" spans="1:10" x14ac:dyDescent="0.2">
      <c r="A1011" s="279" t="s">
        <v>1492</v>
      </c>
      <c r="B1011" s="167" t="s">
        <v>2002</v>
      </c>
      <c r="C1011" s="260" t="s">
        <v>68</v>
      </c>
      <c r="D1011" s="260" t="s">
        <v>2003</v>
      </c>
      <c r="E1011" s="527" t="s">
        <v>1495</v>
      </c>
      <c r="F1011" s="527"/>
      <c r="G1011" s="168" t="s">
        <v>1</v>
      </c>
      <c r="H1011" s="169">
        <v>2.4899999999999999E-2</v>
      </c>
      <c r="I1011" s="170">
        <v>2.0499999999999998</v>
      </c>
      <c r="J1011" s="280">
        <v>0.05</v>
      </c>
    </row>
    <row r="1012" spans="1:10" ht="25.5" x14ac:dyDescent="0.2">
      <c r="A1012" s="279" t="s">
        <v>1492</v>
      </c>
      <c r="B1012" s="167" t="s">
        <v>2022</v>
      </c>
      <c r="C1012" s="260" t="s">
        <v>68</v>
      </c>
      <c r="D1012" s="260" t="s">
        <v>2023</v>
      </c>
      <c r="E1012" s="527" t="s">
        <v>1495</v>
      </c>
      <c r="F1012" s="527"/>
      <c r="G1012" s="168" t="s">
        <v>1</v>
      </c>
      <c r="H1012" s="169">
        <v>0.04</v>
      </c>
      <c r="I1012" s="170">
        <v>56.66</v>
      </c>
      <c r="J1012" s="280">
        <v>2.2599999999999998</v>
      </c>
    </row>
    <row r="1013" spans="1:10" x14ac:dyDescent="0.2">
      <c r="A1013" s="279" t="s">
        <v>1492</v>
      </c>
      <c r="B1013" s="167" t="s">
        <v>2020</v>
      </c>
      <c r="C1013" s="260" t="s">
        <v>68</v>
      </c>
      <c r="D1013" s="260" t="s">
        <v>2021</v>
      </c>
      <c r="E1013" s="527" t="s">
        <v>1495</v>
      </c>
      <c r="F1013" s="527"/>
      <c r="G1013" s="168" t="s">
        <v>1</v>
      </c>
      <c r="H1013" s="169">
        <v>2.35E-2</v>
      </c>
      <c r="I1013" s="170">
        <v>50.01</v>
      </c>
      <c r="J1013" s="280">
        <v>1.17</v>
      </c>
    </row>
    <row r="1014" spans="1:10" ht="25.5" x14ac:dyDescent="0.2">
      <c r="A1014" s="279" t="s">
        <v>1492</v>
      </c>
      <c r="B1014" s="167" t="s">
        <v>2039</v>
      </c>
      <c r="C1014" s="260" t="s">
        <v>68</v>
      </c>
      <c r="D1014" s="260" t="s">
        <v>2040</v>
      </c>
      <c r="E1014" s="527" t="s">
        <v>1495</v>
      </c>
      <c r="F1014" s="527"/>
      <c r="G1014" s="168" t="s">
        <v>1</v>
      </c>
      <c r="H1014" s="169">
        <v>1</v>
      </c>
      <c r="I1014" s="170">
        <v>19.29</v>
      </c>
      <c r="J1014" s="280">
        <v>19.29</v>
      </c>
    </row>
    <row r="1015" spans="1:10" x14ac:dyDescent="0.2">
      <c r="A1015" s="281"/>
      <c r="B1015" s="282"/>
      <c r="C1015" s="282"/>
      <c r="D1015" s="282"/>
      <c r="E1015" s="282"/>
      <c r="F1015" s="283"/>
      <c r="G1015" s="282"/>
      <c r="H1015" s="283"/>
      <c r="I1015" s="282"/>
      <c r="J1015" s="284"/>
    </row>
    <row r="1016" spans="1:10" ht="13.5" thickBot="1" x14ac:dyDescent="0.25">
      <c r="A1016" s="281"/>
      <c r="B1016" s="282"/>
      <c r="C1016" s="282"/>
      <c r="D1016" s="282"/>
      <c r="E1016" s="282"/>
      <c r="F1016" s="283"/>
      <c r="G1016" s="282"/>
      <c r="H1016" s="283"/>
      <c r="I1016" s="282"/>
      <c r="J1016" s="284"/>
    </row>
    <row r="1017" spans="1:10" ht="13.5" thickTop="1" x14ac:dyDescent="0.2">
      <c r="A1017" s="285"/>
      <c r="B1017" s="171"/>
      <c r="C1017" s="171"/>
      <c r="D1017" s="171"/>
      <c r="E1017" s="171"/>
      <c r="F1017" s="171"/>
      <c r="G1017" s="171"/>
      <c r="H1017" s="171"/>
      <c r="I1017" s="171"/>
      <c r="J1017" s="286"/>
    </row>
    <row r="1018" spans="1:10" ht="15" x14ac:dyDescent="0.2">
      <c r="A1018" s="273"/>
      <c r="B1018" s="157" t="s">
        <v>399</v>
      </c>
      <c r="C1018" s="268" t="s">
        <v>1472</v>
      </c>
      <c r="D1018" s="268" t="s">
        <v>1473</v>
      </c>
      <c r="E1018" s="525" t="s">
        <v>1474</v>
      </c>
      <c r="F1018" s="525"/>
      <c r="G1018" s="158" t="s">
        <v>1475</v>
      </c>
      <c r="H1018" s="157" t="s">
        <v>1476</v>
      </c>
      <c r="I1018" s="157" t="s">
        <v>1477</v>
      </c>
      <c r="J1018" s="274" t="s">
        <v>1478</v>
      </c>
    </row>
    <row r="1019" spans="1:10" ht="38.25" x14ac:dyDescent="0.2">
      <c r="A1019" s="275" t="s">
        <v>409</v>
      </c>
      <c r="B1019" s="159" t="s">
        <v>2041</v>
      </c>
      <c r="C1019" s="267" t="s">
        <v>68</v>
      </c>
      <c r="D1019" s="267" t="s">
        <v>965</v>
      </c>
      <c r="E1019" s="526" t="s">
        <v>1864</v>
      </c>
      <c r="F1019" s="526"/>
      <c r="G1019" s="160" t="s">
        <v>1</v>
      </c>
      <c r="H1019" s="161">
        <v>1</v>
      </c>
      <c r="I1019" s="162">
        <v>6.01</v>
      </c>
      <c r="J1019" s="276">
        <v>6.01</v>
      </c>
    </row>
    <row r="1020" spans="1:10" ht="25.5" x14ac:dyDescent="0.2">
      <c r="A1020" s="277" t="s">
        <v>1482</v>
      </c>
      <c r="B1020" s="163" t="s">
        <v>1998</v>
      </c>
      <c r="C1020" s="259" t="s">
        <v>68</v>
      </c>
      <c r="D1020" s="259" t="s">
        <v>1999</v>
      </c>
      <c r="E1020" s="528" t="s">
        <v>1488</v>
      </c>
      <c r="F1020" s="528"/>
      <c r="G1020" s="164" t="s">
        <v>1489</v>
      </c>
      <c r="H1020" s="165">
        <v>9.9400000000000002E-2</v>
      </c>
      <c r="I1020" s="166">
        <v>18.84</v>
      </c>
      <c r="J1020" s="278">
        <v>1.87</v>
      </c>
    </row>
    <row r="1021" spans="1:10" ht="25.5" x14ac:dyDescent="0.2">
      <c r="A1021" s="277" t="s">
        <v>1482</v>
      </c>
      <c r="B1021" s="163" t="s">
        <v>1865</v>
      </c>
      <c r="C1021" s="259" t="s">
        <v>68</v>
      </c>
      <c r="D1021" s="259" t="s">
        <v>1866</v>
      </c>
      <c r="E1021" s="528" t="s">
        <v>1488</v>
      </c>
      <c r="F1021" s="528"/>
      <c r="G1021" s="164" t="s">
        <v>1489</v>
      </c>
      <c r="H1021" s="165">
        <v>9.9400000000000002E-2</v>
      </c>
      <c r="I1021" s="166">
        <v>22.12</v>
      </c>
      <c r="J1021" s="278">
        <v>2.19</v>
      </c>
    </row>
    <row r="1022" spans="1:10" ht="25.5" x14ac:dyDescent="0.2">
      <c r="A1022" s="279" t="s">
        <v>1492</v>
      </c>
      <c r="B1022" s="167" t="s">
        <v>2042</v>
      </c>
      <c r="C1022" s="260" t="s">
        <v>68</v>
      </c>
      <c r="D1022" s="260" t="s">
        <v>2043</v>
      </c>
      <c r="E1022" s="527" t="s">
        <v>1495</v>
      </c>
      <c r="F1022" s="527"/>
      <c r="G1022" s="168" t="s">
        <v>1</v>
      </c>
      <c r="H1022" s="169">
        <v>1</v>
      </c>
      <c r="I1022" s="170">
        <v>0.95</v>
      </c>
      <c r="J1022" s="280">
        <v>0.95</v>
      </c>
    </row>
    <row r="1023" spans="1:10" x14ac:dyDescent="0.2">
      <c r="A1023" s="279" t="s">
        <v>1492</v>
      </c>
      <c r="B1023" s="167" t="s">
        <v>2020</v>
      </c>
      <c r="C1023" s="260" t="s">
        <v>68</v>
      </c>
      <c r="D1023" s="260" t="s">
        <v>2021</v>
      </c>
      <c r="E1023" s="527" t="s">
        <v>1495</v>
      </c>
      <c r="F1023" s="527"/>
      <c r="G1023" s="168" t="s">
        <v>1</v>
      </c>
      <c r="H1023" s="169">
        <v>8.2000000000000007E-3</v>
      </c>
      <c r="I1023" s="170">
        <v>50.01</v>
      </c>
      <c r="J1023" s="280">
        <v>0.41</v>
      </c>
    </row>
    <row r="1024" spans="1:10" x14ac:dyDescent="0.2">
      <c r="A1024" s="279" t="s">
        <v>1492</v>
      </c>
      <c r="B1024" s="167" t="s">
        <v>2002</v>
      </c>
      <c r="C1024" s="260" t="s">
        <v>68</v>
      </c>
      <c r="D1024" s="260" t="s">
        <v>2003</v>
      </c>
      <c r="E1024" s="527" t="s">
        <v>1495</v>
      </c>
      <c r="F1024" s="527"/>
      <c r="G1024" s="168" t="s">
        <v>1</v>
      </c>
      <c r="H1024" s="169">
        <v>3.3099999999999997E-2</v>
      </c>
      <c r="I1024" s="170">
        <v>2.0499999999999998</v>
      </c>
      <c r="J1024" s="280">
        <v>0.06</v>
      </c>
    </row>
    <row r="1025" spans="1:10" ht="25.5" x14ac:dyDescent="0.2">
      <c r="A1025" s="279" t="s">
        <v>1492</v>
      </c>
      <c r="B1025" s="167" t="s">
        <v>2022</v>
      </c>
      <c r="C1025" s="260" t="s">
        <v>68</v>
      </c>
      <c r="D1025" s="260" t="s">
        <v>2023</v>
      </c>
      <c r="E1025" s="527" t="s">
        <v>1495</v>
      </c>
      <c r="F1025" s="527"/>
      <c r="G1025" s="168" t="s">
        <v>1</v>
      </c>
      <c r="H1025" s="169">
        <v>9.4999999999999998E-3</v>
      </c>
      <c r="I1025" s="170">
        <v>56.66</v>
      </c>
      <c r="J1025" s="280">
        <v>0.53</v>
      </c>
    </row>
    <row r="1026" spans="1:10" x14ac:dyDescent="0.2">
      <c r="A1026" s="281"/>
      <c r="B1026" s="282"/>
      <c r="C1026" s="282"/>
      <c r="D1026" s="282"/>
      <c r="E1026" s="282"/>
      <c r="F1026" s="283"/>
      <c r="G1026" s="282"/>
      <c r="H1026" s="283"/>
      <c r="I1026" s="282"/>
      <c r="J1026" s="284"/>
    </row>
    <row r="1027" spans="1:10" ht="13.5" thickBot="1" x14ac:dyDescent="0.25">
      <c r="A1027" s="281"/>
      <c r="B1027" s="282"/>
      <c r="C1027" s="282"/>
      <c r="D1027" s="282"/>
      <c r="E1027" s="282"/>
      <c r="F1027" s="283"/>
      <c r="G1027" s="282"/>
      <c r="H1027" s="283"/>
      <c r="I1027" s="282"/>
      <c r="J1027" s="284"/>
    </row>
    <row r="1028" spans="1:10" ht="13.5" thickTop="1" x14ac:dyDescent="0.2">
      <c r="A1028" s="285"/>
      <c r="B1028" s="171"/>
      <c r="C1028" s="171"/>
      <c r="D1028" s="171"/>
      <c r="E1028" s="171"/>
      <c r="F1028" s="171"/>
      <c r="G1028" s="171"/>
      <c r="H1028" s="171"/>
      <c r="I1028" s="171"/>
      <c r="J1028" s="286"/>
    </row>
    <row r="1029" spans="1:10" ht="15" x14ac:dyDescent="0.2">
      <c r="A1029" s="273"/>
      <c r="B1029" s="157" t="s">
        <v>399</v>
      </c>
      <c r="C1029" s="268" t="s">
        <v>1472</v>
      </c>
      <c r="D1029" s="268" t="s">
        <v>1473</v>
      </c>
      <c r="E1029" s="525" t="s">
        <v>1474</v>
      </c>
      <c r="F1029" s="525"/>
      <c r="G1029" s="158" t="s">
        <v>1475</v>
      </c>
      <c r="H1029" s="157" t="s">
        <v>1476</v>
      </c>
      <c r="I1029" s="157" t="s">
        <v>1477</v>
      </c>
      <c r="J1029" s="274" t="s">
        <v>1478</v>
      </c>
    </row>
    <row r="1030" spans="1:10" ht="38.25" x14ac:dyDescent="0.2">
      <c r="A1030" s="275" t="s">
        <v>409</v>
      </c>
      <c r="B1030" s="159" t="s">
        <v>2044</v>
      </c>
      <c r="C1030" s="267" t="s">
        <v>68</v>
      </c>
      <c r="D1030" s="267" t="s">
        <v>966</v>
      </c>
      <c r="E1030" s="526" t="s">
        <v>1864</v>
      </c>
      <c r="F1030" s="526"/>
      <c r="G1030" s="160" t="s">
        <v>1</v>
      </c>
      <c r="H1030" s="161">
        <v>1</v>
      </c>
      <c r="I1030" s="162">
        <v>12.99</v>
      </c>
      <c r="J1030" s="276">
        <v>12.99</v>
      </c>
    </row>
    <row r="1031" spans="1:10" ht="25.5" x14ac:dyDescent="0.2">
      <c r="A1031" s="277" t="s">
        <v>1482</v>
      </c>
      <c r="B1031" s="163" t="s">
        <v>1865</v>
      </c>
      <c r="C1031" s="259" t="s">
        <v>68</v>
      </c>
      <c r="D1031" s="259" t="s">
        <v>1866</v>
      </c>
      <c r="E1031" s="528" t="s">
        <v>1488</v>
      </c>
      <c r="F1031" s="528"/>
      <c r="G1031" s="164" t="s">
        <v>1489</v>
      </c>
      <c r="H1031" s="165">
        <v>9.2399999999999996E-2</v>
      </c>
      <c r="I1031" s="166">
        <v>22.12</v>
      </c>
      <c r="J1031" s="278">
        <v>2.04</v>
      </c>
    </row>
    <row r="1032" spans="1:10" ht="25.5" x14ac:dyDescent="0.2">
      <c r="A1032" s="277" t="s">
        <v>1482</v>
      </c>
      <c r="B1032" s="163" t="s">
        <v>1998</v>
      </c>
      <c r="C1032" s="259" t="s">
        <v>68</v>
      </c>
      <c r="D1032" s="259" t="s">
        <v>1999</v>
      </c>
      <c r="E1032" s="528" t="s">
        <v>1488</v>
      </c>
      <c r="F1032" s="528"/>
      <c r="G1032" s="164" t="s">
        <v>1489</v>
      </c>
      <c r="H1032" s="165">
        <v>9.2399999999999996E-2</v>
      </c>
      <c r="I1032" s="166">
        <v>18.84</v>
      </c>
      <c r="J1032" s="278">
        <v>1.74</v>
      </c>
    </row>
    <row r="1033" spans="1:10" x14ac:dyDescent="0.2">
      <c r="A1033" s="279" t="s">
        <v>1492</v>
      </c>
      <c r="B1033" s="167" t="s">
        <v>2020</v>
      </c>
      <c r="C1033" s="260" t="s">
        <v>68</v>
      </c>
      <c r="D1033" s="260" t="s">
        <v>2021</v>
      </c>
      <c r="E1033" s="527" t="s">
        <v>1495</v>
      </c>
      <c r="F1033" s="527"/>
      <c r="G1033" s="168" t="s">
        <v>1</v>
      </c>
      <c r="H1033" s="169">
        <v>1.8800000000000001E-2</v>
      </c>
      <c r="I1033" s="170">
        <v>50.01</v>
      </c>
      <c r="J1033" s="280">
        <v>0.94</v>
      </c>
    </row>
    <row r="1034" spans="1:10" ht="25.5" x14ac:dyDescent="0.2">
      <c r="A1034" s="279" t="s">
        <v>1492</v>
      </c>
      <c r="B1034" s="167" t="s">
        <v>2045</v>
      </c>
      <c r="C1034" s="260" t="s">
        <v>68</v>
      </c>
      <c r="D1034" s="260" t="s">
        <v>2046</v>
      </c>
      <c r="E1034" s="527" t="s">
        <v>1495</v>
      </c>
      <c r="F1034" s="527"/>
      <c r="G1034" s="168" t="s">
        <v>1</v>
      </c>
      <c r="H1034" s="169">
        <v>1</v>
      </c>
      <c r="I1034" s="170">
        <v>6.76</v>
      </c>
      <c r="J1034" s="280">
        <v>6.76</v>
      </c>
    </row>
    <row r="1035" spans="1:10" ht="25.5" x14ac:dyDescent="0.2">
      <c r="A1035" s="279" t="s">
        <v>1492</v>
      </c>
      <c r="B1035" s="167" t="s">
        <v>2022</v>
      </c>
      <c r="C1035" s="260" t="s">
        <v>68</v>
      </c>
      <c r="D1035" s="260" t="s">
        <v>2023</v>
      </c>
      <c r="E1035" s="527" t="s">
        <v>1495</v>
      </c>
      <c r="F1035" s="527"/>
      <c r="G1035" s="168" t="s">
        <v>1</v>
      </c>
      <c r="H1035" s="169">
        <v>2.5999999999999999E-2</v>
      </c>
      <c r="I1035" s="170">
        <v>56.66</v>
      </c>
      <c r="J1035" s="280">
        <v>1.47</v>
      </c>
    </row>
    <row r="1036" spans="1:10" x14ac:dyDescent="0.2">
      <c r="A1036" s="279" t="s">
        <v>1492</v>
      </c>
      <c r="B1036" s="167" t="s">
        <v>2002</v>
      </c>
      <c r="C1036" s="260" t="s">
        <v>68</v>
      </c>
      <c r="D1036" s="260" t="s">
        <v>2003</v>
      </c>
      <c r="E1036" s="527" t="s">
        <v>1495</v>
      </c>
      <c r="F1036" s="527"/>
      <c r="G1036" s="168" t="s">
        <v>1</v>
      </c>
      <c r="H1036" s="169">
        <v>2.06E-2</v>
      </c>
      <c r="I1036" s="170">
        <v>2.0499999999999998</v>
      </c>
      <c r="J1036" s="280">
        <v>0.04</v>
      </c>
    </row>
    <row r="1037" spans="1:10" x14ac:dyDescent="0.2">
      <c r="A1037" s="281"/>
      <c r="B1037" s="282"/>
      <c r="C1037" s="282"/>
      <c r="D1037" s="282"/>
      <c r="E1037" s="282"/>
      <c r="F1037" s="283"/>
      <c r="G1037" s="282"/>
      <c r="H1037" s="283"/>
      <c r="I1037" s="282"/>
      <c r="J1037" s="284"/>
    </row>
    <row r="1038" spans="1:10" ht="13.5" thickBot="1" x14ac:dyDescent="0.25">
      <c r="A1038" s="281"/>
      <c r="B1038" s="282"/>
      <c r="C1038" s="282"/>
      <c r="D1038" s="282"/>
      <c r="E1038" s="282"/>
      <c r="F1038" s="283"/>
      <c r="G1038" s="282"/>
      <c r="H1038" s="283"/>
      <c r="I1038" s="282"/>
      <c r="J1038" s="284"/>
    </row>
    <row r="1039" spans="1:10" ht="13.5" thickTop="1" x14ac:dyDescent="0.2">
      <c r="A1039" s="285"/>
      <c r="B1039" s="171"/>
      <c r="C1039" s="171"/>
      <c r="D1039" s="171"/>
      <c r="E1039" s="171"/>
      <c r="F1039" s="171"/>
      <c r="G1039" s="171"/>
      <c r="H1039" s="171"/>
      <c r="I1039" s="171"/>
      <c r="J1039" s="286"/>
    </row>
    <row r="1040" spans="1:10" ht="15" x14ac:dyDescent="0.2">
      <c r="A1040" s="273"/>
      <c r="B1040" s="157" t="s">
        <v>399</v>
      </c>
      <c r="C1040" s="268" t="s">
        <v>1472</v>
      </c>
      <c r="D1040" s="268" t="s">
        <v>1473</v>
      </c>
      <c r="E1040" s="525" t="s">
        <v>1474</v>
      </c>
      <c r="F1040" s="525"/>
      <c r="G1040" s="158" t="s">
        <v>1475</v>
      </c>
      <c r="H1040" s="157" t="s">
        <v>1476</v>
      </c>
      <c r="I1040" s="157" t="s">
        <v>1477</v>
      </c>
      <c r="J1040" s="274" t="s">
        <v>1478</v>
      </c>
    </row>
    <row r="1041" spans="1:10" ht="38.25" x14ac:dyDescent="0.2">
      <c r="A1041" s="275" t="s">
        <v>409</v>
      </c>
      <c r="B1041" s="159" t="s">
        <v>2047</v>
      </c>
      <c r="C1041" s="267" t="s">
        <v>68</v>
      </c>
      <c r="D1041" s="267" t="s">
        <v>969</v>
      </c>
      <c r="E1041" s="526" t="s">
        <v>1864</v>
      </c>
      <c r="F1041" s="526"/>
      <c r="G1041" s="160" t="s">
        <v>1</v>
      </c>
      <c r="H1041" s="161">
        <v>1</v>
      </c>
      <c r="I1041" s="162">
        <v>10.7</v>
      </c>
      <c r="J1041" s="276">
        <v>10.7</v>
      </c>
    </row>
    <row r="1042" spans="1:10" ht="25.5" x14ac:dyDescent="0.2">
      <c r="A1042" s="277" t="s">
        <v>1482</v>
      </c>
      <c r="B1042" s="163" t="s">
        <v>1865</v>
      </c>
      <c r="C1042" s="259" t="s">
        <v>68</v>
      </c>
      <c r="D1042" s="259" t="s">
        <v>1866</v>
      </c>
      <c r="E1042" s="528" t="s">
        <v>1488</v>
      </c>
      <c r="F1042" s="528"/>
      <c r="G1042" s="164" t="s">
        <v>1489</v>
      </c>
      <c r="H1042" s="165">
        <v>0.12180000000000001</v>
      </c>
      <c r="I1042" s="166">
        <v>22.12</v>
      </c>
      <c r="J1042" s="278">
        <v>2.69</v>
      </c>
    </row>
    <row r="1043" spans="1:10" ht="25.5" x14ac:dyDescent="0.2">
      <c r="A1043" s="277" t="s">
        <v>1482</v>
      </c>
      <c r="B1043" s="163" t="s">
        <v>1998</v>
      </c>
      <c r="C1043" s="259" t="s">
        <v>68</v>
      </c>
      <c r="D1043" s="259" t="s">
        <v>1999</v>
      </c>
      <c r="E1043" s="528" t="s">
        <v>1488</v>
      </c>
      <c r="F1043" s="528"/>
      <c r="G1043" s="164" t="s">
        <v>1489</v>
      </c>
      <c r="H1043" s="165">
        <v>0.12180000000000001</v>
      </c>
      <c r="I1043" s="166">
        <v>18.84</v>
      </c>
      <c r="J1043" s="278">
        <v>2.29</v>
      </c>
    </row>
    <row r="1044" spans="1:10" ht="25.5" x14ac:dyDescent="0.2">
      <c r="A1044" s="279" t="s">
        <v>1492</v>
      </c>
      <c r="B1044" s="167" t="s">
        <v>2048</v>
      </c>
      <c r="C1044" s="260" t="s">
        <v>68</v>
      </c>
      <c r="D1044" s="260" t="s">
        <v>2049</v>
      </c>
      <c r="E1044" s="527" t="s">
        <v>1495</v>
      </c>
      <c r="F1044" s="527"/>
      <c r="G1044" s="168" t="s">
        <v>1</v>
      </c>
      <c r="H1044" s="169">
        <v>1</v>
      </c>
      <c r="I1044" s="170">
        <v>4.21</v>
      </c>
      <c r="J1044" s="280">
        <v>4.21</v>
      </c>
    </row>
    <row r="1045" spans="1:10" x14ac:dyDescent="0.2">
      <c r="A1045" s="279" t="s">
        <v>1492</v>
      </c>
      <c r="B1045" s="167" t="s">
        <v>2002</v>
      </c>
      <c r="C1045" s="260" t="s">
        <v>68</v>
      </c>
      <c r="D1045" s="260" t="s">
        <v>2003</v>
      </c>
      <c r="E1045" s="527" t="s">
        <v>1495</v>
      </c>
      <c r="F1045" s="527"/>
      <c r="G1045" s="168" t="s">
        <v>1</v>
      </c>
      <c r="H1045" s="169">
        <v>4.0599999999999997E-2</v>
      </c>
      <c r="I1045" s="170">
        <v>2.0499999999999998</v>
      </c>
      <c r="J1045" s="280">
        <v>0.08</v>
      </c>
    </row>
    <row r="1046" spans="1:10" ht="25.5" x14ac:dyDescent="0.2">
      <c r="A1046" s="279" t="s">
        <v>1492</v>
      </c>
      <c r="B1046" s="167" t="s">
        <v>2022</v>
      </c>
      <c r="C1046" s="260" t="s">
        <v>68</v>
      </c>
      <c r="D1046" s="260" t="s">
        <v>2023</v>
      </c>
      <c r="E1046" s="527" t="s">
        <v>1495</v>
      </c>
      <c r="F1046" s="527"/>
      <c r="G1046" s="168" t="s">
        <v>1</v>
      </c>
      <c r="H1046" s="169">
        <v>1.4999999999999999E-2</v>
      </c>
      <c r="I1046" s="170">
        <v>56.66</v>
      </c>
      <c r="J1046" s="280">
        <v>0.84</v>
      </c>
    </row>
    <row r="1047" spans="1:10" x14ac:dyDescent="0.2">
      <c r="A1047" s="279" t="s">
        <v>1492</v>
      </c>
      <c r="B1047" s="167" t="s">
        <v>2020</v>
      </c>
      <c r="C1047" s="260" t="s">
        <v>68</v>
      </c>
      <c r="D1047" s="260" t="s">
        <v>2021</v>
      </c>
      <c r="E1047" s="527" t="s">
        <v>1495</v>
      </c>
      <c r="F1047" s="527"/>
      <c r="G1047" s="168" t="s">
        <v>1</v>
      </c>
      <c r="H1047" s="169">
        <v>1.18E-2</v>
      </c>
      <c r="I1047" s="170">
        <v>50.01</v>
      </c>
      <c r="J1047" s="280">
        <v>0.59</v>
      </c>
    </row>
    <row r="1048" spans="1:10" x14ac:dyDescent="0.2">
      <c r="A1048" s="281"/>
      <c r="B1048" s="282"/>
      <c r="C1048" s="282"/>
      <c r="D1048" s="282"/>
      <c r="E1048" s="282"/>
      <c r="F1048" s="283"/>
      <c r="G1048" s="282"/>
      <c r="H1048" s="283"/>
      <c r="I1048" s="282"/>
      <c r="J1048" s="284"/>
    </row>
    <row r="1049" spans="1:10" ht="13.5" thickBot="1" x14ac:dyDescent="0.25">
      <c r="A1049" s="281"/>
      <c r="B1049" s="282"/>
      <c r="C1049" s="282"/>
      <c r="D1049" s="282"/>
      <c r="E1049" s="282"/>
      <c r="F1049" s="283"/>
      <c r="G1049" s="282"/>
      <c r="H1049" s="283"/>
      <c r="I1049" s="282"/>
      <c r="J1049" s="284"/>
    </row>
    <row r="1050" spans="1:10" ht="13.5" thickTop="1" x14ac:dyDescent="0.2">
      <c r="A1050" s="285"/>
      <c r="B1050" s="171"/>
      <c r="C1050" s="171"/>
      <c r="D1050" s="171"/>
      <c r="E1050" s="171"/>
      <c r="F1050" s="171"/>
      <c r="G1050" s="171"/>
      <c r="H1050" s="171"/>
      <c r="I1050" s="171"/>
      <c r="J1050" s="286"/>
    </row>
    <row r="1051" spans="1:10" ht="15" x14ac:dyDescent="0.2">
      <c r="A1051" s="273"/>
      <c r="B1051" s="157" t="s">
        <v>399</v>
      </c>
      <c r="C1051" s="268" t="s">
        <v>1472</v>
      </c>
      <c r="D1051" s="268" t="s">
        <v>1473</v>
      </c>
      <c r="E1051" s="525" t="s">
        <v>1474</v>
      </c>
      <c r="F1051" s="525"/>
      <c r="G1051" s="158" t="s">
        <v>1475</v>
      </c>
      <c r="H1051" s="157" t="s">
        <v>1476</v>
      </c>
      <c r="I1051" s="157" t="s">
        <v>1477</v>
      </c>
      <c r="J1051" s="274" t="s">
        <v>1478</v>
      </c>
    </row>
    <row r="1052" spans="1:10" ht="38.25" x14ac:dyDescent="0.2">
      <c r="A1052" s="275" t="s">
        <v>409</v>
      </c>
      <c r="B1052" s="159" t="s">
        <v>2050</v>
      </c>
      <c r="C1052" s="267" t="s">
        <v>68</v>
      </c>
      <c r="D1052" s="267" t="s">
        <v>973</v>
      </c>
      <c r="E1052" s="526" t="s">
        <v>1864</v>
      </c>
      <c r="F1052" s="526"/>
      <c r="G1052" s="160" t="s">
        <v>1</v>
      </c>
      <c r="H1052" s="161">
        <v>1</v>
      </c>
      <c r="I1052" s="162">
        <v>14.89</v>
      </c>
      <c r="J1052" s="276">
        <v>14.89</v>
      </c>
    </row>
    <row r="1053" spans="1:10" ht="25.5" x14ac:dyDescent="0.2">
      <c r="A1053" s="277" t="s">
        <v>1482</v>
      </c>
      <c r="B1053" s="163" t="s">
        <v>1998</v>
      </c>
      <c r="C1053" s="259" t="s">
        <v>68</v>
      </c>
      <c r="D1053" s="259" t="s">
        <v>1999</v>
      </c>
      <c r="E1053" s="528" t="s">
        <v>1488</v>
      </c>
      <c r="F1053" s="528"/>
      <c r="G1053" s="164" t="s">
        <v>1489</v>
      </c>
      <c r="H1053" s="165">
        <v>7.3499999999999996E-2</v>
      </c>
      <c r="I1053" s="166">
        <v>18.84</v>
      </c>
      <c r="J1053" s="278">
        <v>1.38</v>
      </c>
    </row>
    <row r="1054" spans="1:10" ht="25.5" x14ac:dyDescent="0.2">
      <c r="A1054" s="277" t="s">
        <v>1482</v>
      </c>
      <c r="B1054" s="163" t="s">
        <v>1865</v>
      </c>
      <c r="C1054" s="259" t="s">
        <v>68</v>
      </c>
      <c r="D1054" s="259" t="s">
        <v>1866</v>
      </c>
      <c r="E1054" s="528" t="s">
        <v>1488</v>
      </c>
      <c r="F1054" s="528"/>
      <c r="G1054" s="164" t="s">
        <v>1489</v>
      </c>
      <c r="H1054" s="165">
        <v>7.3499999999999996E-2</v>
      </c>
      <c r="I1054" s="166">
        <v>22.12</v>
      </c>
      <c r="J1054" s="278">
        <v>1.62</v>
      </c>
    </row>
    <row r="1055" spans="1:10" ht="25.5" x14ac:dyDescent="0.2">
      <c r="A1055" s="279" t="s">
        <v>1492</v>
      </c>
      <c r="B1055" s="167" t="s">
        <v>2022</v>
      </c>
      <c r="C1055" s="260" t="s">
        <v>68</v>
      </c>
      <c r="D1055" s="260" t="s">
        <v>2023</v>
      </c>
      <c r="E1055" s="527" t="s">
        <v>1495</v>
      </c>
      <c r="F1055" s="527"/>
      <c r="G1055" s="168" t="s">
        <v>1</v>
      </c>
      <c r="H1055" s="169">
        <v>1.9E-2</v>
      </c>
      <c r="I1055" s="170">
        <v>56.66</v>
      </c>
      <c r="J1055" s="280">
        <v>1.07</v>
      </c>
    </row>
    <row r="1056" spans="1:10" x14ac:dyDescent="0.2">
      <c r="A1056" s="279" t="s">
        <v>1492</v>
      </c>
      <c r="B1056" s="167" t="s">
        <v>2020</v>
      </c>
      <c r="C1056" s="260" t="s">
        <v>68</v>
      </c>
      <c r="D1056" s="260" t="s">
        <v>2021</v>
      </c>
      <c r="E1056" s="527" t="s">
        <v>1495</v>
      </c>
      <c r="F1056" s="527"/>
      <c r="G1056" s="168" t="s">
        <v>1</v>
      </c>
      <c r="H1056" s="169">
        <v>1.41E-2</v>
      </c>
      <c r="I1056" s="170">
        <v>50.01</v>
      </c>
      <c r="J1056" s="280">
        <v>0.7</v>
      </c>
    </row>
    <row r="1057" spans="1:10" ht="25.5" x14ac:dyDescent="0.2">
      <c r="A1057" s="279" t="s">
        <v>1492</v>
      </c>
      <c r="B1057" s="167" t="s">
        <v>2051</v>
      </c>
      <c r="C1057" s="260" t="s">
        <v>68</v>
      </c>
      <c r="D1057" s="260" t="s">
        <v>2052</v>
      </c>
      <c r="E1057" s="527" t="s">
        <v>1495</v>
      </c>
      <c r="F1057" s="527"/>
      <c r="G1057" s="168" t="s">
        <v>1</v>
      </c>
      <c r="H1057" s="169">
        <v>1</v>
      </c>
      <c r="I1057" s="170">
        <v>10.09</v>
      </c>
      <c r="J1057" s="280">
        <v>10.09</v>
      </c>
    </row>
    <row r="1058" spans="1:10" x14ac:dyDescent="0.2">
      <c r="A1058" s="279" t="s">
        <v>1492</v>
      </c>
      <c r="B1058" s="167" t="s">
        <v>2002</v>
      </c>
      <c r="C1058" s="260" t="s">
        <v>68</v>
      </c>
      <c r="D1058" s="260" t="s">
        <v>2003</v>
      </c>
      <c r="E1058" s="527" t="s">
        <v>1495</v>
      </c>
      <c r="F1058" s="527"/>
      <c r="G1058" s="168" t="s">
        <v>1</v>
      </c>
      <c r="H1058" s="169">
        <v>1.6500000000000001E-2</v>
      </c>
      <c r="I1058" s="170">
        <v>2.0499999999999998</v>
      </c>
      <c r="J1058" s="280">
        <v>0.03</v>
      </c>
    </row>
    <row r="1059" spans="1:10" x14ac:dyDescent="0.2">
      <c r="A1059" s="281"/>
      <c r="B1059" s="282"/>
      <c r="C1059" s="282"/>
      <c r="D1059" s="282"/>
      <c r="E1059" s="282"/>
      <c r="F1059" s="283"/>
      <c r="G1059" s="282"/>
      <c r="H1059" s="283"/>
      <c r="I1059" s="282"/>
      <c r="J1059" s="284"/>
    </row>
    <row r="1060" spans="1:10" ht="13.5" thickBot="1" x14ac:dyDescent="0.25">
      <c r="A1060" s="281"/>
      <c r="B1060" s="282"/>
      <c r="C1060" s="282"/>
      <c r="D1060" s="282"/>
      <c r="E1060" s="282"/>
      <c r="F1060" s="283"/>
      <c r="G1060" s="282"/>
      <c r="H1060" s="283"/>
      <c r="I1060" s="282"/>
      <c r="J1060" s="284"/>
    </row>
    <row r="1061" spans="1:10" ht="13.5" thickTop="1" x14ac:dyDescent="0.2">
      <c r="A1061" s="285"/>
      <c r="B1061" s="171"/>
      <c r="C1061" s="171"/>
      <c r="D1061" s="171"/>
      <c r="E1061" s="171"/>
      <c r="F1061" s="171"/>
      <c r="G1061" s="171"/>
      <c r="H1061" s="171"/>
      <c r="I1061" s="171"/>
      <c r="J1061" s="286"/>
    </row>
    <row r="1062" spans="1:10" ht="15" x14ac:dyDescent="0.2">
      <c r="A1062" s="273"/>
      <c r="B1062" s="157" t="s">
        <v>399</v>
      </c>
      <c r="C1062" s="268" t="s">
        <v>1472</v>
      </c>
      <c r="D1062" s="268" t="s">
        <v>1473</v>
      </c>
      <c r="E1062" s="525" t="s">
        <v>1474</v>
      </c>
      <c r="F1062" s="525"/>
      <c r="G1062" s="158" t="s">
        <v>1475</v>
      </c>
      <c r="H1062" s="157" t="s">
        <v>1476</v>
      </c>
      <c r="I1062" s="157" t="s">
        <v>1477</v>
      </c>
      <c r="J1062" s="274" t="s">
        <v>1478</v>
      </c>
    </row>
    <row r="1063" spans="1:10" ht="38.25" x14ac:dyDescent="0.2">
      <c r="A1063" s="275" t="s">
        <v>409</v>
      </c>
      <c r="B1063" s="159" t="s">
        <v>2053</v>
      </c>
      <c r="C1063" s="267" t="s">
        <v>68</v>
      </c>
      <c r="D1063" s="267" t="s">
        <v>975</v>
      </c>
      <c r="E1063" s="526" t="s">
        <v>1864</v>
      </c>
      <c r="F1063" s="526"/>
      <c r="G1063" s="160" t="s">
        <v>1</v>
      </c>
      <c r="H1063" s="161">
        <v>1</v>
      </c>
      <c r="I1063" s="162">
        <v>17.71</v>
      </c>
      <c r="J1063" s="276">
        <v>17.71</v>
      </c>
    </row>
    <row r="1064" spans="1:10" ht="25.5" x14ac:dyDescent="0.2">
      <c r="A1064" s="277" t="s">
        <v>1482</v>
      </c>
      <c r="B1064" s="163" t="s">
        <v>1865</v>
      </c>
      <c r="C1064" s="259" t="s">
        <v>68</v>
      </c>
      <c r="D1064" s="259" t="s">
        <v>1866</v>
      </c>
      <c r="E1064" s="528" t="s">
        <v>1488</v>
      </c>
      <c r="F1064" s="528"/>
      <c r="G1064" s="164" t="s">
        <v>1489</v>
      </c>
      <c r="H1064" s="165">
        <v>7.8799999999999995E-2</v>
      </c>
      <c r="I1064" s="166">
        <v>22.12</v>
      </c>
      <c r="J1064" s="278">
        <v>1.74</v>
      </c>
    </row>
    <row r="1065" spans="1:10" ht="25.5" x14ac:dyDescent="0.2">
      <c r="A1065" s="277" t="s">
        <v>1482</v>
      </c>
      <c r="B1065" s="163" t="s">
        <v>1998</v>
      </c>
      <c r="C1065" s="259" t="s">
        <v>68</v>
      </c>
      <c r="D1065" s="259" t="s">
        <v>1999</v>
      </c>
      <c r="E1065" s="528" t="s">
        <v>1488</v>
      </c>
      <c r="F1065" s="528"/>
      <c r="G1065" s="164" t="s">
        <v>1489</v>
      </c>
      <c r="H1065" s="165">
        <v>7.8799999999999995E-2</v>
      </c>
      <c r="I1065" s="166">
        <v>18.84</v>
      </c>
      <c r="J1065" s="278">
        <v>1.48</v>
      </c>
    </row>
    <row r="1066" spans="1:10" x14ac:dyDescent="0.2">
      <c r="A1066" s="279" t="s">
        <v>1492</v>
      </c>
      <c r="B1066" s="167" t="s">
        <v>2002</v>
      </c>
      <c r="C1066" s="260" t="s">
        <v>68</v>
      </c>
      <c r="D1066" s="260" t="s">
        <v>2003</v>
      </c>
      <c r="E1066" s="527" t="s">
        <v>1495</v>
      </c>
      <c r="F1066" s="527"/>
      <c r="G1066" s="168" t="s">
        <v>1</v>
      </c>
      <c r="H1066" s="169">
        <v>1.77E-2</v>
      </c>
      <c r="I1066" s="170">
        <v>2.0499999999999998</v>
      </c>
      <c r="J1066" s="280">
        <v>0.03</v>
      </c>
    </row>
    <row r="1067" spans="1:10" x14ac:dyDescent="0.2">
      <c r="A1067" s="279" t="s">
        <v>1492</v>
      </c>
      <c r="B1067" s="167" t="s">
        <v>2020</v>
      </c>
      <c r="C1067" s="260" t="s">
        <v>68</v>
      </c>
      <c r="D1067" s="260" t="s">
        <v>2021</v>
      </c>
      <c r="E1067" s="527" t="s">
        <v>1495</v>
      </c>
      <c r="F1067" s="527"/>
      <c r="G1067" s="168" t="s">
        <v>1</v>
      </c>
      <c r="H1067" s="169">
        <v>1.5299999999999999E-2</v>
      </c>
      <c r="I1067" s="170">
        <v>50.01</v>
      </c>
      <c r="J1067" s="280">
        <v>0.76</v>
      </c>
    </row>
    <row r="1068" spans="1:10" ht="25.5" x14ac:dyDescent="0.2">
      <c r="A1068" s="279" t="s">
        <v>1492</v>
      </c>
      <c r="B1068" s="167" t="s">
        <v>2054</v>
      </c>
      <c r="C1068" s="260" t="s">
        <v>68</v>
      </c>
      <c r="D1068" s="260" t="s">
        <v>2055</v>
      </c>
      <c r="E1068" s="527" t="s">
        <v>1495</v>
      </c>
      <c r="F1068" s="527"/>
      <c r="G1068" s="168" t="s">
        <v>1</v>
      </c>
      <c r="H1068" s="169">
        <v>1</v>
      </c>
      <c r="I1068" s="170">
        <v>12.54</v>
      </c>
      <c r="J1068" s="280">
        <v>12.54</v>
      </c>
    </row>
    <row r="1069" spans="1:10" ht="25.5" x14ac:dyDescent="0.2">
      <c r="A1069" s="279" t="s">
        <v>1492</v>
      </c>
      <c r="B1069" s="167" t="s">
        <v>2022</v>
      </c>
      <c r="C1069" s="260" t="s">
        <v>68</v>
      </c>
      <c r="D1069" s="260" t="s">
        <v>2023</v>
      </c>
      <c r="E1069" s="527" t="s">
        <v>1495</v>
      </c>
      <c r="F1069" s="527"/>
      <c r="G1069" s="168" t="s">
        <v>1</v>
      </c>
      <c r="H1069" s="169">
        <v>2.0500000000000001E-2</v>
      </c>
      <c r="I1069" s="170">
        <v>56.66</v>
      </c>
      <c r="J1069" s="280">
        <v>1.1599999999999999</v>
      </c>
    </row>
    <row r="1070" spans="1:10" x14ac:dyDescent="0.2">
      <c r="A1070" s="281"/>
      <c r="B1070" s="282"/>
      <c r="C1070" s="282"/>
      <c r="D1070" s="282"/>
      <c r="E1070" s="282"/>
      <c r="F1070" s="283"/>
      <c r="G1070" s="282"/>
      <c r="H1070" s="283"/>
      <c r="I1070" s="282"/>
      <c r="J1070" s="284"/>
    </row>
    <row r="1071" spans="1:10" ht="13.5" thickBot="1" x14ac:dyDescent="0.25">
      <c r="A1071" s="281"/>
      <c r="B1071" s="282"/>
      <c r="C1071" s="282"/>
      <c r="D1071" s="282"/>
      <c r="E1071" s="282"/>
      <c r="F1071" s="283"/>
      <c r="G1071" s="282"/>
      <c r="H1071" s="283"/>
      <c r="I1071" s="282"/>
      <c r="J1071" s="284"/>
    </row>
    <row r="1072" spans="1:10" ht="13.5" thickTop="1" x14ac:dyDescent="0.2">
      <c r="A1072" s="285"/>
      <c r="B1072" s="171"/>
      <c r="C1072" s="171"/>
      <c r="D1072" s="171"/>
      <c r="E1072" s="171"/>
      <c r="F1072" s="171"/>
      <c r="G1072" s="171"/>
      <c r="H1072" s="171"/>
      <c r="I1072" s="171"/>
      <c r="J1072" s="286"/>
    </row>
    <row r="1073" spans="1:10" ht="15" x14ac:dyDescent="0.2">
      <c r="A1073" s="273"/>
      <c r="B1073" s="157" t="s">
        <v>399</v>
      </c>
      <c r="C1073" s="268" t="s">
        <v>1472</v>
      </c>
      <c r="D1073" s="268" t="s">
        <v>1473</v>
      </c>
      <c r="E1073" s="525" t="s">
        <v>1474</v>
      </c>
      <c r="F1073" s="525"/>
      <c r="G1073" s="158" t="s">
        <v>1475</v>
      </c>
      <c r="H1073" s="157" t="s">
        <v>1476</v>
      </c>
      <c r="I1073" s="157" t="s">
        <v>1477</v>
      </c>
      <c r="J1073" s="274" t="s">
        <v>1478</v>
      </c>
    </row>
    <row r="1074" spans="1:10" ht="38.25" x14ac:dyDescent="0.2">
      <c r="A1074" s="275" t="s">
        <v>409</v>
      </c>
      <c r="B1074" s="159" t="s">
        <v>2056</v>
      </c>
      <c r="C1074" s="267" t="s">
        <v>68</v>
      </c>
      <c r="D1074" s="267" t="s">
        <v>977</v>
      </c>
      <c r="E1074" s="526" t="s">
        <v>1864</v>
      </c>
      <c r="F1074" s="526"/>
      <c r="G1074" s="160" t="s">
        <v>1</v>
      </c>
      <c r="H1074" s="161">
        <v>1</v>
      </c>
      <c r="I1074" s="162">
        <v>8.6300000000000008</v>
      </c>
      <c r="J1074" s="276">
        <v>8.6300000000000008</v>
      </c>
    </row>
    <row r="1075" spans="1:10" ht="25.5" x14ac:dyDescent="0.2">
      <c r="A1075" s="277" t="s">
        <v>1482</v>
      </c>
      <c r="B1075" s="163" t="s">
        <v>1865</v>
      </c>
      <c r="C1075" s="259" t="s">
        <v>68</v>
      </c>
      <c r="D1075" s="259" t="s">
        <v>1866</v>
      </c>
      <c r="E1075" s="528" t="s">
        <v>1488</v>
      </c>
      <c r="F1075" s="528"/>
      <c r="G1075" s="164" t="s">
        <v>1489</v>
      </c>
      <c r="H1075" s="165">
        <v>0.1111</v>
      </c>
      <c r="I1075" s="166">
        <v>22.12</v>
      </c>
      <c r="J1075" s="278">
        <v>2.4500000000000002</v>
      </c>
    </row>
    <row r="1076" spans="1:10" ht="25.5" x14ac:dyDescent="0.2">
      <c r="A1076" s="277" t="s">
        <v>1482</v>
      </c>
      <c r="B1076" s="163" t="s">
        <v>1998</v>
      </c>
      <c r="C1076" s="259" t="s">
        <v>68</v>
      </c>
      <c r="D1076" s="259" t="s">
        <v>1999</v>
      </c>
      <c r="E1076" s="528" t="s">
        <v>1488</v>
      </c>
      <c r="F1076" s="528"/>
      <c r="G1076" s="164" t="s">
        <v>1489</v>
      </c>
      <c r="H1076" s="165">
        <v>0.1111</v>
      </c>
      <c r="I1076" s="166">
        <v>18.84</v>
      </c>
      <c r="J1076" s="278">
        <v>2.09</v>
      </c>
    </row>
    <row r="1077" spans="1:10" ht="25.5" x14ac:dyDescent="0.2">
      <c r="A1077" s="279" t="s">
        <v>1492</v>
      </c>
      <c r="B1077" s="167" t="s">
        <v>2057</v>
      </c>
      <c r="C1077" s="260" t="s">
        <v>68</v>
      </c>
      <c r="D1077" s="260" t="s">
        <v>2058</v>
      </c>
      <c r="E1077" s="527" t="s">
        <v>1495</v>
      </c>
      <c r="F1077" s="527"/>
      <c r="G1077" s="168" t="s">
        <v>1</v>
      </c>
      <c r="H1077" s="169">
        <v>1</v>
      </c>
      <c r="I1077" s="170">
        <v>3.08</v>
      </c>
      <c r="J1077" s="280">
        <v>3.08</v>
      </c>
    </row>
    <row r="1078" spans="1:10" x14ac:dyDescent="0.2">
      <c r="A1078" s="279" t="s">
        <v>1492</v>
      </c>
      <c r="B1078" s="167" t="s">
        <v>2020</v>
      </c>
      <c r="C1078" s="260" t="s">
        <v>68</v>
      </c>
      <c r="D1078" s="260" t="s">
        <v>2021</v>
      </c>
      <c r="E1078" s="527" t="s">
        <v>1495</v>
      </c>
      <c r="F1078" s="527"/>
      <c r="G1078" s="168" t="s">
        <v>1</v>
      </c>
      <c r="H1078" s="169">
        <v>8.2000000000000007E-3</v>
      </c>
      <c r="I1078" s="170">
        <v>50.01</v>
      </c>
      <c r="J1078" s="280">
        <v>0.41</v>
      </c>
    </row>
    <row r="1079" spans="1:10" ht="25.5" x14ac:dyDescent="0.2">
      <c r="A1079" s="279" t="s">
        <v>1492</v>
      </c>
      <c r="B1079" s="167" t="s">
        <v>2022</v>
      </c>
      <c r="C1079" s="260" t="s">
        <v>68</v>
      </c>
      <c r="D1079" s="260" t="s">
        <v>2023</v>
      </c>
      <c r="E1079" s="527" t="s">
        <v>1495</v>
      </c>
      <c r="F1079" s="527"/>
      <c r="G1079" s="168" t="s">
        <v>1</v>
      </c>
      <c r="H1079" s="169">
        <v>9.4999999999999998E-3</v>
      </c>
      <c r="I1079" s="170">
        <v>56.66</v>
      </c>
      <c r="J1079" s="280">
        <v>0.53</v>
      </c>
    </row>
    <row r="1080" spans="1:10" x14ac:dyDescent="0.2">
      <c r="A1080" s="279" t="s">
        <v>1492</v>
      </c>
      <c r="B1080" s="167" t="s">
        <v>2002</v>
      </c>
      <c r="C1080" s="260" t="s">
        <v>68</v>
      </c>
      <c r="D1080" s="260" t="s">
        <v>2003</v>
      </c>
      <c r="E1080" s="527" t="s">
        <v>1495</v>
      </c>
      <c r="F1080" s="527"/>
      <c r="G1080" s="168" t="s">
        <v>1</v>
      </c>
      <c r="H1080" s="169">
        <v>3.7100000000000001E-2</v>
      </c>
      <c r="I1080" s="170">
        <v>2.0499999999999998</v>
      </c>
      <c r="J1080" s="280">
        <v>7.0000000000000007E-2</v>
      </c>
    </row>
    <row r="1081" spans="1:10" x14ac:dyDescent="0.2">
      <c r="A1081" s="281"/>
      <c r="B1081" s="282"/>
      <c r="C1081" s="282"/>
      <c r="D1081" s="282"/>
      <c r="E1081" s="282"/>
      <c r="F1081" s="283"/>
      <c r="G1081" s="282"/>
      <c r="H1081" s="283"/>
      <c r="I1081" s="282"/>
      <c r="J1081" s="284"/>
    </row>
    <row r="1082" spans="1:10" ht="13.5" thickBot="1" x14ac:dyDescent="0.25">
      <c r="A1082" s="281"/>
      <c r="B1082" s="282"/>
      <c r="C1082" s="282"/>
      <c r="D1082" s="282"/>
      <c r="E1082" s="282"/>
      <c r="F1082" s="283"/>
      <c r="G1082" s="282"/>
      <c r="H1082" s="283"/>
      <c r="I1082" s="282"/>
      <c r="J1082" s="284"/>
    </row>
    <row r="1083" spans="1:10" ht="13.5" thickTop="1" x14ac:dyDescent="0.2">
      <c r="A1083" s="285"/>
      <c r="B1083" s="171"/>
      <c r="C1083" s="171"/>
      <c r="D1083" s="171"/>
      <c r="E1083" s="171"/>
      <c r="F1083" s="171"/>
      <c r="G1083" s="171"/>
      <c r="H1083" s="171"/>
      <c r="I1083" s="171"/>
      <c r="J1083" s="286"/>
    </row>
    <row r="1084" spans="1:10" ht="15" x14ac:dyDescent="0.2">
      <c r="A1084" s="273"/>
      <c r="B1084" s="157" t="s">
        <v>399</v>
      </c>
      <c r="C1084" s="268" t="s">
        <v>1472</v>
      </c>
      <c r="D1084" s="268" t="s">
        <v>1473</v>
      </c>
      <c r="E1084" s="525" t="s">
        <v>1474</v>
      </c>
      <c r="F1084" s="525"/>
      <c r="G1084" s="158" t="s">
        <v>1475</v>
      </c>
      <c r="H1084" s="157" t="s">
        <v>1476</v>
      </c>
      <c r="I1084" s="157" t="s">
        <v>1477</v>
      </c>
      <c r="J1084" s="274" t="s">
        <v>1478</v>
      </c>
    </row>
    <row r="1085" spans="1:10" ht="25.5" x14ac:dyDescent="0.2">
      <c r="A1085" s="275" t="s">
        <v>409</v>
      </c>
      <c r="B1085" s="159" t="s">
        <v>2059</v>
      </c>
      <c r="C1085" s="267" t="s">
        <v>68</v>
      </c>
      <c r="D1085" s="267" t="s">
        <v>978</v>
      </c>
      <c r="E1085" s="526" t="s">
        <v>1864</v>
      </c>
      <c r="F1085" s="526"/>
      <c r="G1085" s="160" t="s">
        <v>1</v>
      </c>
      <c r="H1085" s="161">
        <v>1</v>
      </c>
      <c r="I1085" s="162">
        <v>5.44</v>
      </c>
      <c r="J1085" s="276">
        <v>5.44</v>
      </c>
    </row>
    <row r="1086" spans="1:10" ht="25.5" x14ac:dyDescent="0.2">
      <c r="A1086" s="277" t="s">
        <v>1482</v>
      </c>
      <c r="B1086" s="163" t="s">
        <v>1865</v>
      </c>
      <c r="C1086" s="259" t="s">
        <v>68</v>
      </c>
      <c r="D1086" s="259" t="s">
        <v>1866</v>
      </c>
      <c r="E1086" s="528" t="s">
        <v>1488</v>
      </c>
      <c r="F1086" s="528"/>
      <c r="G1086" s="164" t="s">
        <v>1489</v>
      </c>
      <c r="H1086" s="165">
        <v>5.7700000000000001E-2</v>
      </c>
      <c r="I1086" s="166">
        <v>22.12</v>
      </c>
      <c r="J1086" s="278">
        <v>1.27</v>
      </c>
    </row>
    <row r="1087" spans="1:10" ht="25.5" x14ac:dyDescent="0.2">
      <c r="A1087" s="277" t="s">
        <v>1482</v>
      </c>
      <c r="B1087" s="163" t="s">
        <v>1998</v>
      </c>
      <c r="C1087" s="259" t="s">
        <v>68</v>
      </c>
      <c r="D1087" s="259" t="s">
        <v>1999</v>
      </c>
      <c r="E1087" s="528" t="s">
        <v>1488</v>
      </c>
      <c r="F1087" s="528"/>
      <c r="G1087" s="164" t="s">
        <v>1489</v>
      </c>
      <c r="H1087" s="165">
        <v>5.7700000000000001E-2</v>
      </c>
      <c r="I1087" s="166">
        <v>18.84</v>
      </c>
      <c r="J1087" s="278">
        <v>1.08</v>
      </c>
    </row>
    <row r="1088" spans="1:10" ht="25.5" x14ac:dyDescent="0.2">
      <c r="A1088" s="279" t="s">
        <v>1492</v>
      </c>
      <c r="B1088" s="167" t="s">
        <v>2022</v>
      </c>
      <c r="C1088" s="260" t="s">
        <v>68</v>
      </c>
      <c r="D1088" s="260" t="s">
        <v>2023</v>
      </c>
      <c r="E1088" s="527" t="s">
        <v>1495</v>
      </c>
      <c r="F1088" s="527"/>
      <c r="G1088" s="168" t="s">
        <v>1</v>
      </c>
      <c r="H1088" s="169">
        <v>1.0999999999999999E-2</v>
      </c>
      <c r="I1088" s="170">
        <v>56.66</v>
      </c>
      <c r="J1088" s="280">
        <v>0.62</v>
      </c>
    </row>
    <row r="1089" spans="1:10" x14ac:dyDescent="0.2">
      <c r="A1089" s="279" t="s">
        <v>1492</v>
      </c>
      <c r="B1089" s="167" t="s">
        <v>2002</v>
      </c>
      <c r="C1089" s="260" t="s">
        <v>68</v>
      </c>
      <c r="D1089" s="260" t="s">
        <v>2003</v>
      </c>
      <c r="E1089" s="527" t="s">
        <v>1495</v>
      </c>
      <c r="F1089" s="527"/>
      <c r="G1089" s="168" t="s">
        <v>1</v>
      </c>
      <c r="H1089" s="169">
        <v>1.3100000000000001E-2</v>
      </c>
      <c r="I1089" s="170">
        <v>2.0499999999999998</v>
      </c>
      <c r="J1089" s="280">
        <v>0.02</v>
      </c>
    </row>
    <row r="1090" spans="1:10" x14ac:dyDescent="0.2">
      <c r="A1090" s="279" t="s">
        <v>1492</v>
      </c>
      <c r="B1090" s="167" t="s">
        <v>2060</v>
      </c>
      <c r="C1090" s="260" t="s">
        <v>68</v>
      </c>
      <c r="D1090" s="260" t="s">
        <v>2061</v>
      </c>
      <c r="E1090" s="527" t="s">
        <v>1495</v>
      </c>
      <c r="F1090" s="527"/>
      <c r="G1090" s="168" t="s">
        <v>1</v>
      </c>
      <c r="H1090" s="169">
        <v>1</v>
      </c>
      <c r="I1090" s="170">
        <v>1.98</v>
      </c>
      <c r="J1090" s="280">
        <v>1.98</v>
      </c>
    </row>
    <row r="1091" spans="1:10" x14ac:dyDescent="0.2">
      <c r="A1091" s="279" t="s">
        <v>1492</v>
      </c>
      <c r="B1091" s="167" t="s">
        <v>2020</v>
      </c>
      <c r="C1091" s="260" t="s">
        <v>68</v>
      </c>
      <c r="D1091" s="260" t="s">
        <v>2021</v>
      </c>
      <c r="E1091" s="527" t="s">
        <v>1495</v>
      </c>
      <c r="F1091" s="527"/>
      <c r="G1091" s="168" t="s">
        <v>1</v>
      </c>
      <c r="H1091" s="169">
        <v>9.4000000000000004E-3</v>
      </c>
      <c r="I1091" s="170">
        <v>50.01</v>
      </c>
      <c r="J1091" s="280">
        <v>0.47</v>
      </c>
    </row>
    <row r="1092" spans="1:10" x14ac:dyDescent="0.2">
      <c r="A1092" s="281"/>
      <c r="B1092" s="282"/>
      <c r="C1092" s="282"/>
      <c r="D1092" s="282"/>
      <c r="E1092" s="282"/>
      <c r="F1092" s="283"/>
      <c r="G1092" s="282"/>
      <c r="H1092" s="283"/>
      <c r="I1092" s="282"/>
      <c r="J1092" s="284"/>
    </row>
    <row r="1093" spans="1:10" ht="13.5" thickBot="1" x14ac:dyDescent="0.25">
      <c r="A1093" s="281"/>
      <c r="B1093" s="282"/>
      <c r="C1093" s="282"/>
      <c r="D1093" s="282"/>
      <c r="E1093" s="282"/>
      <c r="F1093" s="283"/>
      <c r="G1093" s="282"/>
      <c r="H1093" s="283"/>
      <c r="I1093" s="282"/>
      <c r="J1093" s="284"/>
    </row>
    <row r="1094" spans="1:10" ht="13.5" thickTop="1" x14ac:dyDescent="0.2">
      <c r="A1094" s="285"/>
      <c r="B1094" s="171"/>
      <c r="C1094" s="171"/>
      <c r="D1094" s="171"/>
      <c r="E1094" s="171"/>
      <c r="F1094" s="171"/>
      <c r="G1094" s="171"/>
      <c r="H1094" s="171"/>
      <c r="I1094" s="171"/>
      <c r="J1094" s="286"/>
    </row>
    <row r="1095" spans="1:10" ht="15" x14ac:dyDescent="0.2">
      <c r="A1095" s="273"/>
      <c r="B1095" s="157" t="s">
        <v>399</v>
      </c>
      <c r="C1095" s="268" t="s">
        <v>1472</v>
      </c>
      <c r="D1095" s="268" t="s">
        <v>1473</v>
      </c>
      <c r="E1095" s="525" t="s">
        <v>1474</v>
      </c>
      <c r="F1095" s="525"/>
      <c r="G1095" s="158" t="s">
        <v>1475</v>
      </c>
      <c r="H1095" s="157" t="s">
        <v>1476</v>
      </c>
      <c r="I1095" s="157" t="s">
        <v>1477</v>
      </c>
      <c r="J1095" s="274" t="s">
        <v>1478</v>
      </c>
    </row>
    <row r="1096" spans="1:10" ht="25.5" x14ac:dyDescent="0.2">
      <c r="A1096" s="275" t="s">
        <v>409</v>
      </c>
      <c r="B1096" s="159" t="s">
        <v>2062</v>
      </c>
      <c r="C1096" s="267" t="s">
        <v>68</v>
      </c>
      <c r="D1096" s="267" t="s">
        <v>979</v>
      </c>
      <c r="E1096" s="526" t="s">
        <v>1864</v>
      </c>
      <c r="F1096" s="526"/>
      <c r="G1096" s="160" t="s">
        <v>1</v>
      </c>
      <c r="H1096" s="161">
        <v>1</v>
      </c>
      <c r="I1096" s="162">
        <v>20.13</v>
      </c>
      <c r="J1096" s="276">
        <v>20.13</v>
      </c>
    </row>
    <row r="1097" spans="1:10" ht="25.5" x14ac:dyDescent="0.2">
      <c r="A1097" s="277" t="s">
        <v>1482</v>
      </c>
      <c r="B1097" s="163" t="s">
        <v>1998</v>
      </c>
      <c r="C1097" s="259" t="s">
        <v>68</v>
      </c>
      <c r="D1097" s="259" t="s">
        <v>1999</v>
      </c>
      <c r="E1097" s="528" t="s">
        <v>1488</v>
      </c>
      <c r="F1097" s="528"/>
      <c r="G1097" s="164" t="s">
        <v>1489</v>
      </c>
      <c r="H1097" s="165">
        <v>0.1</v>
      </c>
      <c r="I1097" s="166">
        <v>18.84</v>
      </c>
      <c r="J1097" s="278">
        <v>1.88</v>
      </c>
    </row>
    <row r="1098" spans="1:10" ht="25.5" x14ac:dyDescent="0.2">
      <c r="A1098" s="277" t="s">
        <v>1482</v>
      </c>
      <c r="B1098" s="163" t="s">
        <v>1865</v>
      </c>
      <c r="C1098" s="259" t="s">
        <v>68</v>
      </c>
      <c r="D1098" s="259" t="s">
        <v>1866</v>
      </c>
      <c r="E1098" s="528" t="s">
        <v>1488</v>
      </c>
      <c r="F1098" s="528"/>
      <c r="G1098" s="164" t="s">
        <v>1489</v>
      </c>
      <c r="H1098" s="165">
        <v>0.1</v>
      </c>
      <c r="I1098" s="166">
        <v>22.12</v>
      </c>
      <c r="J1098" s="278">
        <v>2.21</v>
      </c>
    </row>
    <row r="1099" spans="1:10" x14ac:dyDescent="0.2">
      <c r="A1099" s="279" t="s">
        <v>1492</v>
      </c>
      <c r="B1099" s="167" t="s">
        <v>2020</v>
      </c>
      <c r="C1099" s="260" t="s">
        <v>68</v>
      </c>
      <c r="D1099" s="260" t="s">
        <v>2021</v>
      </c>
      <c r="E1099" s="527" t="s">
        <v>1495</v>
      </c>
      <c r="F1099" s="527"/>
      <c r="G1099" s="168" t="s">
        <v>1</v>
      </c>
      <c r="H1099" s="169">
        <v>2.12E-2</v>
      </c>
      <c r="I1099" s="170">
        <v>50.01</v>
      </c>
      <c r="J1099" s="280">
        <v>1.06</v>
      </c>
    </row>
    <row r="1100" spans="1:10" ht="25.5" x14ac:dyDescent="0.2">
      <c r="A1100" s="279" t="s">
        <v>1492</v>
      </c>
      <c r="B1100" s="167" t="s">
        <v>2022</v>
      </c>
      <c r="C1100" s="260" t="s">
        <v>68</v>
      </c>
      <c r="D1100" s="260" t="s">
        <v>2023</v>
      </c>
      <c r="E1100" s="527" t="s">
        <v>1495</v>
      </c>
      <c r="F1100" s="527"/>
      <c r="G1100" s="168" t="s">
        <v>1</v>
      </c>
      <c r="H1100" s="169">
        <v>0.03</v>
      </c>
      <c r="I1100" s="170">
        <v>56.66</v>
      </c>
      <c r="J1100" s="280">
        <v>1.69</v>
      </c>
    </row>
    <row r="1101" spans="1:10" x14ac:dyDescent="0.2">
      <c r="A1101" s="279" t="s">
        <v>1492</v>
      </c>
      <c r="B1101" s="167" t="s">
        <v>2063</v>
      </c>
      <c r="C1101" s="260" t="s">
        <v>68</v>
      </c>
      <c r="D1101" s="260" t="s">
        <v>2064</v>
      </c>
      <c r="E1101" s="527" t="s">
        <v>1495</v>
      </c>
      <c r="F1101" s="527"/>
      <c r="G1101" s="168" t="s">
        <v>1</v>
      </c>
      <c r="H1101" s="169">
        <v>1</v>
      </c>
      <c r="I1101" s="170">
        <v>13.25</v>
      </c>
      <c r="J1101" s="280">
        <v>13.25</v>
      </c>
    </row>
    <row r="1102" spans="1:10" x14ac:dyDescent="0.2">
      <c r="A1102" s="279" t="s">
        <v>1492</v>
      </c>
      <c r="B1102" s="167" t="s">
        <v>2002</v>
      </c>
      <c r="C1102" s="260" t="s">
        <v>68</v>
      </c>
      <c r="D1102" s="260" t="s">
        <v>2003</v>
      </c>
      <c r="E1102" s="527" t="s">
        <v>1495</v>
      </c>
      <c r="F1102" s="527"/>
      <c r="G1102" s="168" t="s">
        <v>1</v>
      </c>
      <c r="H1102" s="169">
        <v>2.2200000000000001E-2</v>
      </c>
      <c r="I1102" s="170">
        <v>2.0499999999999998</v>
      </c>
      <c r="J1102" s="280">
        <v>0.04</v>
      </c>
    </row>
    <row r="1103" spans="1:10" x14ac:dyDescent="0.2">
      <c r="A1103" s="281"/>
      <c r="B1103" s="282"/>
      <c r="C1103" s="282"/>
      <c r="D1103" s="282"/>
      <c r="E1103" s="282"/>
      <c r="F1103" s="283"/>
      <c r="G1103" s="282"/>
      <c r="H1103" s="283"/>
      <c r="I1103" s="282"/>
      <c r="J1103" s="284"/>
    </row>
    <row r="1104" spans="1:10" ht="13.5" thickBot="1" x14ac:dyDescent="0.25">
      <c r="A1104" s="281"/>
      <c r="B1104" s="282"/>
      <c r="C1104" s="282"/>
      <c r="D1104" s="282"/>
      <c r="E1104" s="282"/>
      <c r="F1104" s="283"/>
      <c r="G1104" s="282"/>
      <c r="H1104" s="283"/>
      <c r="I1104" s="282"/>
      <c r="J1104" s="284"/>
    </row>
    <row r="1105" spans="1:10" ht="13.5" thickTop="1" x14ac:dyDescent="0.2">
      <c r="A1105" s="285"/>
      <c r="B1105" s="171"/>
      <c r="C1105" s="171"/>
      <c r="D1105" s="171"/>
      <c r="E1105" s="171"/>
      <c r="F1105" s="171"/>
      <c r="G1105" s="171"/>
      <c r="H1105" s="171"/>
      <c r="I1105" s="171"/>
      <c r="J1105" s="286"/>
    </row>
    <row r="1106" spans="1:10" ht="15" x14ac:dyDescent="0.2">
      <c r="A1106" s="273"/>
      <c r="B1106" s="157" t="s">
        <v>399</v>
      </c>
      <c r="C1106" s="268" t="s">
        <v>1472</v>
      </c>
      <c r="D1106" s="268" t="s">
        <v>1473</v>
      </c>
      <c r="E1106" s="525" t="s">
        <v>1474</v>
      </c>
      <c r="F1106" s="525"/>
      <c r="G1106" s="158" t="s">
        <v>1475</v>
      </c>
      <c r="H1106" s="157" t="s">
        <v>1476</v>
      </c>
      <c r="I1106" s="157" t="s">
        <v>1477</v>
      </c>
      <c r="J1106" s="274" t="s">
        <v>1478</v>
      </c>
    </row>
    <row r="1107" spans="1:10" ht="25.5" x14ac:dyDescent="0.2">
      <c r="A1107" s="275" t="s">
        <v>409</v>
      </c>
      <c r="B1107" s="159" t="s">
        <v>2065</v>
      </c>
      <c r="C1107" s="267" t="s">
        <v>68</v>
      </c>
      <c r="D1107" s="267" t="s">
        <v>980</v>
      </c>
      <c r="E1107" s="526" t="s">
        <v>1864</v>
      </c>
      <c r="F1107" s="526"/>
      <c r="G1107" s="160" t="s">
        <v>1</v>
      </c>
      <c r="H1107" s="161">
        <v>1</v>
      </c>
      <c r="I1107" s="162">
        <v>7.8</v>
      </c>
      <c r="J1107" s="276">
        <v>7.8</v>
      </c>
    </row>
    <row r="1108" spans="1:10" ht="25.5" x14ac:dyDescent="0.2">
      <c r="A1108" s="277" t="s">
        <v>1482</v>
      </c>
      <c r="B1108" s="163" t="s">
        <v>1998</v>
      </c>
      <c r="C1108" s="259" t="s">
        <v>68</v>
      </c>
      <c r="D1108" s="259" t="s">
        <v>1999</v>
      </c>
      <c r="E1108" s="528" t="s">
        <v>1488</v>
      </c>
      <c r="F1108" s="528"/>
      <c r="G1108" s="164" t="s">
        <v>1489</v>
      </c>
      <c r="H1108" s="165">
        <v>0.152</v>
      </c>
      <c r="I1108" s="166">
        <v>18.84</v>
      </c>
      <c r="J1108" s="278">
        <v>2.86</v>
      </c>
    </row>
    <row r="1109" spans="1:10" ht="25.5" x14ac:dyDescent="0.2">
      <c r="A1109" s="277" t="s">
        <v>1482</v>
      </c>
      <c r="B1109" s="163" t="s">
        <v>1865</v>
      </c>
      <c r="C1109" s="259" t="s">
        <v>68</v>
      </c>
      <c r="D1109" s="259" t="s">
        <v>1866</v>
      </c>
      <c r="E1109" s="528" t="s">
        <v>1488</v>
      </c>
      <c r="F1109" s="528"/>
      <c r="G1109" s="164" t="s">
        <v>1489</v>
      </c>
      <c r="H1109" s="165">
        <v>0.152</v>
      </c>
      <c r="I1109" s="166">
        <v>22.12</v>
      </c>
      <c r="J1109" s="278">
        <v>3.36</v>
      </c>
    </row>
    <row r="1110" spans="1:10" x14ac:dyDescent="0.2">
      <c r="A1110" s="279" t="s">
        <v>1492</v>
      </c>
      <c r="B1110" s="167" t="s">
        <v>2020</v>
      </c>
      <c r="C1110" s="260" t="s">
        <v>68</v>
      </c>
      <c r="D1110" s="260" t="s">
        <v>2021</v>
      </c>
      <c r="E1110" s="527" t="s">
        <v>1495</v>
      </c>
      <c r="F1110" s="527"/>
      <c r="G1110" s="168" t="s">
        <v>1</v>
      </c>
      <c r="H1110" s="169">
        <v>7.1000000000000004E-3</v>
      </c>
      <c r="I1110" s="170">
        <v>50.01</v>
      </c>
      <c r="J1110" s="280">
        <v>0.35</v>
      </c>
    </row>
    <row r="1111" spans="1:10" ht="25.5" x14ac:dyDescent="0.2">
      <c r="A1111" s="279" t="s">
        <v>1492</v>
      </c>
      <c r="B1111" s="167" t="s">
        <v>2066</v>
      </c>
      <c r="C1111" s="260" t="s">
        <v>68</v>
      </c>
      <c r="D1111" s="260" t="s">
        <v>2067</v>
      </c>
      <c r="E1111" s="527" t="s">
        <v>1495</v>
      </c>
      <c r="F1111" s="527"/>
      <c r="G1111" s="168" t="s">
        <v>1</v>
      </c>
      <c r="H1111" s="169">
        <v>1</v>
      </c>
      <c r="I1111" s="170">
        <v>0.72</v>
      </c>
      <c r="J1111" s="280">
        <v>0.72</v>
      </c>
    </row>
    <row r="1112" spans="1:10" ht="25.5" x14ac:dyDescent="0.2">
      <c r="A1112" s="279" t="s">
        <v>1492</v>
      </c>
      <c r="B1112" s="167" t="s">
        <v>2022</v>
      </c>
      <c r="C1112" s="260" t="s">
        <v>68</v>
      </c>
      <c r="D1112" s="260" t="s">
        <v>2023</v>
      </c>
      <c r="E1112" s="527" t="s">
        <v>1495</v>
      </c>
      <c r="F1112" s="527"/>
      <c r="G1112" s="168" t="s">
        <v>1</v>
      </c>
      <c r="H1112" s="169">
        <v>8.0000000000000002E-3</v>
      </c>
      <c r="I1112" s="170">
        <v>56.66</v>
      </c>
      <c r="J1112" s="280">
        <v>0.45</v>
      </c>
    </row>
    <row r="1113" spans="1:10" x14ac:dyDescent="0.2">
      <c r="A1113" s="279" t="s">
        <v>1492</v>
      </c>
      <c r="B1113" s="167" t="s">
        <v>2002</v>
      </c>
      <c r="C1113" s="260" t="s">
        <v>68</v>
      </c>
      <c r="D1113" s="260" t="s">
        <v>2003</v>
      </c>
      <c r="E1113" s="527" t="s">
        <v>1495</v>
      </c>
      <c r="F1113" s="527"/>
      <c r="G1113" s="168" t="s">
        <v>1</v>
      </c>
      <c r="H1113" s="169">
        <v>3.3799999999999997E-2</v>
      </c>
      <c r="I1113" s="170">
        <v>2.0499999999999998</v>
      </c>
      <c r="J1113" s="280">
        <v>0.06</v>
      </c>
    </row>
    <row r="1114" spans="1:10" x14ac:dyDescent="0.2">
      <c r="A1114" s="281"/>
      <c r="B1114" s="282"/>
      <c r="C1114" s="282"/>
      <c r="D1114" s="282"/>
      <c r="E1114" s="282"/>
      <c r="F1114" s="283"/>
      <c r="G1114" s="282"/>
      <c r="H1114" s="283"/>
      <c r="I1114" s="282"/>
      <c r="J1114" s="284"/>
    </row>
    <row r="1115" spans="1:10" ht="13.5" thickBot="1" x14ac:dyDescent="0.25">
      <c r="A1115" s="281"/>
      <c r="B1115" s="282"/>
      <c r="C1115" s="282"/>
      <c r="D1115" s="282"/>
      <c r="E1115" s="282"/>
      <c r="F1115" s="283"/>
      <c r="G1115" s="282"/>
      <c r="H1115" s="283"/>
      <c r="I1115" s="282"/>
      <c r="J1115" s="284"/>
    </row>
    <row r="1116" spans="1:10" ht="13.5" thickTop="1" x14ac:dyDescent="0.2">
      <c r="A1116" s="285"/>
      <c r="B1116" s="171"/>
      <c r="C1116" s="171"/>
      <c r="D1116" s="171"/>
      <c r="E1116" s="171"/>
      <c r="F1116" s="171"/>
      <c r="G1116" s="171"/>
      <c r="H1116" s="171"/>
      <c r="I1116" s="171"/>
      <c r="J1116" s="286"/>
    </row>
    <row r="1117" spans="1:10" ht="15" x14ac:dyDescent="0.2">
      <c r="A1117" s="273"/>
      <c r="B1117" s="157" t="s">
        <v>399</v>
      </c>
      <c r="C1117" s="268" t="s">
        <v>1472</v>
      </c>
      <c r="D1117" s="268" t="s">
        <v>1473</v>
      </c>
      <c r="E1117" s="525" t="s">
        <v>1474</v>
      </c>
      <c r="F1117" s="525"/>
      <c r="G1117" s="158" t="s">
        <v>1475</v>
      </c>
      <c r="H1117" s="157" t="s">
        <v>1476</v>
      </c>
      <c r="I1117" s="157" t="s">
        <v>1477</v>
      </c>
      <c r="J1117" s="274" t="s">
        <v>1478</v>
      </c>
    </row>
    <row r="1118" spans="1:10" ht="25.5" x14ac:dyDescent="0.2">
      <c r="A1118" s="275" t="s">
        <v>409</v>
      </c>
      <c r="B1118" s="159" t="s">
        <v>2068</v>
      </c>
      <c r="C1118" s="267" t="s">
        <v>68</v>
      </c>
      <c r="D1118" s="267" t="s">
        <v>982</v>
      </c>
      <c r="E1118" s="526" t="s">
        <v>1864</v>
      </c>
      <c r="F1118" s="526"/>
      <c r="G1118" s="160" t="s">
        <v>1</v>
      </c>
      <c r="H1118" s="161">
        <v>1</v>
      </c>
      <c r="I1118" s="162">
        <v>10.98</v>
      </c>
      <c r="J1118" s="276">
        <v>10.98</v>
      </c>
    </row>
    <row r="1119" spans="1:10" ht="25.5" x14ac:dyDescent="0.2">
      <c r="A1119" s="277" t="s">
        <v>1482</v>
      </c>
      <c r="B1119" s="163" t="s">
        <v>1998</v>
      </c>
      <c r="C1119" s="259" t="s">
        <v>68</v>
      </c>
      <c r="D1119" s="259" t="s">
        <v>1999</v>
      </c>
      <c r="E1119" s="528" t="s">
        <v>1488</v>
      </c>
      <c r="F1119" s="528"/>
      <c r="G1119" s="164" t="s">
        <v>1489</v>
      </c>
      <c r="H1119" s="165">
        <v>0.1812</v>
      </c>
      <c r="I1119" s="166">
        <v>18.84</v>
      </c>
      <c r="J1119" s="278">
        <v>3.41</v>
      </c>
    </row>
    <row r="1120" spans="1:10" ht="25.5" x14ac:dyDescent="0.2">
      <c r="A1120" s="277" t="s">
        <v>1482</v>
      </c>
      <c r="B1120" s="163" t="s">
        <v>1865</v>
      </c>
      <c r="C1120" s="259" t="s">
        <v>68</v>
      </c>
      <c r="D1120" s="259" t="s">
        <v>1866</v>
      </c>
      <c r="E1120" s="528" t="s">
        <v>1488</v>
      </c>
      <c r="F1120" s="528"/>
      <c r="G1120" s="164" t="s">
        <v>1489</v>
      </c>
      <c r="H1120" s="165">
        <v>0.1812</v>
      </c>
      <c r="I1120" s="166">
        <v>22.12</v>
      </c>
      <c r="J1120" s="278">
        <v>4</v>
      </c>
    </row>
    <row r="1121" spans="1:10" x14ac:dyDescent="0.2">
      <c r="A1121" s="279" t="s">
        <v>1492</v>
      </c>
      <c r="B1121" s="167" t="s">
        <v>2002</v>
      </c>
      <c r="C1121" s="260" t="s">
        <v>68</v>
      </c>
      <c r="D1121" s="260" t="s">
        <v>2003</v>
      </c>
      <c r="E1121" s="527" t="s">
        <v>1495</v>
      </c>
      <c r="F1121" s="527"/>
      <c r="G1121" s="168" t="s">
        <v>1</v>
      </c>
      <c r="H1121" s="169">
        <v>4.0300000000000002E-2</v>
      </c>
      <c r="I1121" s="170">
        <v>2.0499999999999998</v>
      </c>
      <c r="J1121" s="280">
        <v>0.08</v>
      </c>
    </row>
    <row r="1122" spans="1:10" x14ac:dyDescent="0.2">
      <c r="A1122" s="279" t="s">
        <v>1492</v>
      </c>
      <c r="B1122" s="167" t="s">
        <v>2020</v>
      </c>
      <c r="C1122" s="260" t="s">
        <v>68</v>
      </c>
      <c r="D1122" s="260" t="s">
        <v>2021</v>
      </c>
      <c r="E1122" s="527" t="s">
        <v>1495</v>
      </c>
      <c r="F1122" s="527"/>
      <c r="G1122" s="168" t="s">
        <v>1</v>
      </c>
      <c r="H1122" s="169">
        <v>9.4000000000000004E-3</v>
      </c>
      <c r="I1122" s="170">
        <v>50.01</v>
      </c>
      <c r="J1122" s="280">
        <v>0.47</v>
      </c>
    </row>
    <row r="1123" spans="1:10" ht="25.5" x14ac:dyDescent="0.2">
      <c r="A1123" s="279" t="s">
        <v>1492</v>
      </c>
      <c r="B1123" s="167" t="s">
        <v>2069</v>
      </c>
      <c r="C1123" s="260" t="s">
        <v>68</v>
      </c>
      <c r="D1123" s="260" t="s">
        <v>2070</v>
      </c>
      <c r="E1123" s="527" t="s">
        <v>1495</v>
      </c>
      <c r="F1123" s="527"/>
      <c r="G1123" s="168" t="s">
        <v>1</v>
      </c>
      <c r="H1123" s="169">
        <v>1</v>
      </c>
      <c r="I1123" s="170">
        <v>2.4</v>
      </c>
      <c r="J1123" s="280">
        <v>2.4</v>
      </c>
    </row>
    <row r="1124" spans="1:10" ht="25.5" x14ac:dyDescent="0.2">
      <c r="A1124" s="279" t="s">
        <v>1492</v>
      </c>
      <c r="B1124" s="167" t="s">
        <v>2022</v>
      </c>
      <c r="C1124" s="260" t="s">
        <v>68</v>
      </c>
      <c r="D1124" s="260" t="s">
        <v>2023</v>
      </c>
      <c r="E1124" s="527" t="s">
        <v>1495</v>
      </c>
      <c r="F1124" s="527"/>
      <c r="G1124" s="168" t="s">
        <v>1</v>
      </c>
      <c r="H1124" s="169">
        <v>1.0999999999999999E-2</v>
      </c>
      <c r="I1124" s="170">
        <v>56.66</v>
      </c>
      <c r="J1124" s="280">
        <v>0.62</v>
      </c>
    </row>
    <row r="1125" spans="1:10" x14ac:dyDescent="0.2">
      <c r="A1125" s="281"/>
      <c r="B1125" s="282"/>
      <c r="C1125" s="282"/>
      <c r="D1125" s="282"/>
      <c r="E1125" s="282"/>
      <c r="F1125" s="283"/>
      <c r="G1125" s="282"/>
      <c r="H1125" s="283"/>
      <c r="I1125" s="282"/>
      <c r="J1125" s="284"/>
    </row>
    <row r="1126" spans="1:10" ht="13.5" thickBot="1" x14ac:dyDescent="0.25">
      <c r="A1126" s="281"/>
      <c r="B1126" s="282"/>
      <c r="C1126" s="282"/>
      <c r="D1126" s="282"/>
      <c r="E1126" s="282"/>
      <c r="F1126" s="283"/>
      <c r="G1126" s="282"/>
      <c r="H1126" s="283"/>
      <c r="I1126" s="282"/>
      <c r="J1126" s="284"/>
    </row>
    <row r="1127" spans="1:10" ht="13.5" thickTop="1" x14ac:dyDescent="0.2">
      <c r="A1127" s="285"/>
      <c r="B1127" s="171"/>
      <c r="C1127" s="171"/>
      <c r="D1127" s="171"/>
      <c r="E1127" s="171"/>
      <c r="F1127" s="171"/>
      <c r="G1127" s="171"/>
      <c r="H1127" s="171"/>
      <c r="I1127" s="171"/>
      <c r="J1127" s="286"/>
    </row>
    <row r="1128" spans="1:10" ht="15" x14ac:dyDescent="0.2">
      <c r="A1128" s="273"/>
      <c r="B1128" s="157" t="s">
        <v>399</v>
      </c>
      <c r="C1128" s="268" t="s">
        <v>1472</v>
      </c>
      <c r="D1128" s="268" t="s">
        <v>1473</v>
      </c>
      <c r="E1128" s="525" t="s">
        <v>1474</v>
      </c>
      <c r="F1128" s="525"/>
      <c r="G1128" s="158" t="s">
        <v>1475</v>
      </c>
      <c r="H1128" s="157" t="s">
        <v>1476</v>
      </c>
      <c r="I1128" s="157" t="s">
        <v>1477</v>
      </c>
      <c r="J1128" s="274" t="s">
        <v>1478</v>
      </c>
    </row>
    <row r="1129" spans="1:10" ht="25.5" x14ac:dyDescent="0.2">
      <c r="A1129" s="275" t="s">
        <v>409</v>
      </c>
      <c r="B1129" s="159" t="s">
        <v>2071</v>
      </c>
      <c r="C1129" s="267" t="s">
        <v>68</v>
      </c>
      <c r="D1129" s="267" t="s">
        <v>2072</v>
      </c>
      <c r="E1129" s="526" t="s">
        <v>1864</v>
      </c>
      <c r="F1129" s="526"/>
      <c r="G1129" s="160" t="s">
        <v>1</v>
      </c>
      <c r="H1129" s="161">
        <v>1</v>
      </c>
      <c r="I1129" s="162">
        <v>12.24</v>
      </c>
      <c r="J1129" s="276">
        <v>12.24</v>
      </c>
    </row>
    <row r="1130" spans="1:10" ht="25.5" x14ac:dyDescent="0.2">
      <c r="A1130" s="277" t="s">
        <v>1482</v>
      </c>
      <c r="B1130" s="163" t="s">
        <v>1998</v>
      </c>
      <c r="C1130" s="259" t="s">
        <v>68</v>
      </c>
      <c r="D1130" s="259" t="s">
        <v>1999</v>
      </c>
      <c r="E1130" s="528" t="s">
        <v>1488</v>
      </c>
      <c r="F1130" s="528"/>
      <c r="G1130" s="164" t="s">
        <v>1489</v>
      </c>
      <c r="H1130" s="165">
        <v>0.12709999999999999</v>
      </c>
      <c r="I1130" s="166">
        <v>18.84</v>
      </c>
      <c r="J1130" s="278">
        <v>2.39</v>
      </c>
    </row>
    <row r="1131" spans="1:10" ht="25.5" x14ac:dyDescent="0.2">
      <c r="A1131" s="277" t="s">
        <v>1482</v>
      </c>
      <c r="B1131" s="163" t="s">
        <v>1865</v>
      </c>
      <c r="C1131" s="259" t="s">
        <v>68</v>
      </c>
      <c r="D1131" s="259" t="s">
        <v>1866</v>
      </c>
      <c r="E1131" s="528" t="s">
        <v>1488</v>
      </c>
      <c r="F1131" s="528"/>
      <c r="G1131" s="164" t="s">
        <v>1489</v>
      </c>
      <c r="H1131" s="165">
        <v>0.12709999999999999</v>
      </c>
      <c r="I1131" s="166">
        <v>22.12</v>
      </c>
      <c r="J1131" s="278">
        <v>2.81</v>
      </c>
    </row>
    <row r="1132" spans="1:10" ht="25.5" x14ac:dyDescent="0.2">
      <c r="A1132" s="279" t="s">
        <v>1492</v>
      </c>
      <c r="B1132" s="167" t="s">
        <v>2022</v>
      </c>
      <c r="C1132" s="260" t="s">
        <v>68</v>
      </c>
      <c r="D1132" s="260" t="s">
        <v>2023</v>
      </c>
      <c r="E1132" s="527" t="s">
        <v>1495</v>
      </c>
      <c r="F1132" s="527"/>
      <c r="G1132" s="168" t="s">
        <v>1</v>
      </c>
      <c r="H1132" s="169">
        <v>2.1999999999999999E-2</v>
      </c>
      <c r="I1132" s="170">
        <v>56.66</v>
      </c>
      <c r="J1132" s="280">
        <v>1.24</v>
      </c>
    </row>
    <row r="1133" spans="1:10" x14ac:dyDescent="0.2">
      <c r="A1133" s="279" t="s">
        <v>1492</v>
      </c>
      <c r="B1133" s="167" t="s">
        <v>2020</v>
      </c>
      <c r="C1133" s="260" t="s">
        <v>68</v>
      </c>
      <c r="D1133" s="260" t="s">
        <v>2021</v>
      </c>
      <c r="E1133" s="527" t="s">
        <v>1495</v>
      </c>
      <c r="F1133" s="527"/>
      <c r="G1133" s="168" t="s">
        <v>1</v>
      </c>
      <c r="H1133" s="169">
        <v>1.6500000000000001E-2</v>
      </c>
      <c r="I1133" s="170">
        <v>50.01</v>
      </c>
      <c r="J1133" s="280">
        <v>0.82</v>
      </c>
    </row>
    <row r="1134" spans="1:10" ht="25.5" x14ac:dyDescent="0.2">
      <c r="A1134" s="279" t="s">
        <v>1492</v>
      </c>
      <c r="B1134" s="167" t="s">
        <v>2073</v>
      </c>
      <c r="C1134" s="260" t="s">
        <v>68</v>
      </c>
      <c r="D1134" s="260" t="s">
        <v>2074</v>
      </c>
      <c r="E1134" s="527" t="s">
        <v>1495</v>
      </c>
      <c r="F1134" s="527"/>
      <c r="G1134" s="168" t="s">
        <v>1</v>
      </c>
      <c r="H1134" s="169">
        <v>1</v>
      </c>
      <c r="I1134" s="170">
        <v>4.95</v>
      </c>
      <c r="J1134" s="280">
        <v>4.95</v>
      </c>
    </row>
    <row r="1135" spans="1:10" x14ac:dyDescent="0.2">
      <c r="A1135" s="279" t="s">
        <v>1492</v>
      </c>
      <c r="B1135" s="167" t="s">
        <v>2002</v>
      </c>
      <c r="C1135" s="260" t="s">
        <v>68</v>
      </c>
      <c r="D1135" s="260" t="s">
        <v>2003</v>
      </c>
      <c r="E1135" s="527" t="s">
        <v>1495</v>
      </c>
      <c r="F1135" s="527"/>
      <c r="G1135" s="168" t="s">
        <v>1</v>
      </c>
      <c r="H1135" s="169">
        <v>1.9E-2</v>
      </c>
      <c r="I1135" s="170">
        <v>2.0499999999999998</v>
      </c>
      <c r="J1135" s="280">
        <v>0.03</v>
      </c>
    </row>
    <row r="1136" spans="1:10" x14ac:dyDescent="0.2">
      <c r="A1136" s="281"/>
      <c r="B1136" s="282"/>
      <c r="C1136" s="282"/>
      <c r="D1136" s="282"/>
      <c r="E1136" s="282"/>
      <c r="F1136" s="283"/>
      <c r="G1136" s="282"/>
      <c r="H1136" s="283"/>
      <c r="I1136" s="282"/>
      <c r="J1136" s="284"/>
    </row>
    <row r="1137" spans="1:10" ht="13.5" thickBot="1" x14ac:dyDescent="0.25">
      <c r="A1137" s="281"/>
      <c r="B1137" s="282"/>
      <c r="C1137" s="282"/>
      <c r="D1137" s="282"/>
      <c r="E1137" s="282"/>
      <c r="F1137" s="283"/>
      <c r="G1137" s="282"/>
      <c r="H1137" s="283"/>
      <c r="I1137" s="282"/>
      <c r="J1137" s="284"/>
    </row>
    <row r="1138" spans="1:10" ht="13.5" thickTop="1" x14ac:dyDescent="0.2">
      <c r="A1138" s="285"/>
      <c r="B1138" s="171"/>
      <c r="C1138" s="171"/>
      <c r="D1138" s="171"/>
      <c r="E1138" s="171"/>
      <c r="F1138" s="171"/>
      <c r="G1138" s="171"/>
      <c r="H1138" s="171"/>
      <c r="I1138" s="171"/>
      <c r="J1138" s="286"/>
    </row>
    <row r="1139" spans="1:10" ht="15" x14ac:dyDescent="0.2">
      <c r="A1139" s="273"/>
      <c r="B1139" s="157" t="s">
        <v>399</v>
      </c>
      <c r="C1139" s="268" t="s">
        <v>1472</v>
      </c>
      <c r="D1139" s="268" t="s">
        <v>1473</v>
      </c>
      <c r="E1139" s="525" t="s">
        <v>1474</v>
      </c>
      <c r="F1139" s="525"/>
      <c r="G1139" s="158" t="s">
        <v>1475</v>
      </c>
      <c r="H1139" s="157" t="s">
        <v>1476</v>
      </c>
      <c r="I1139" s="157" t="s">
        <v>1477</v>
      </c>
      <c r="J1139" s="274" t="s">
        <v>1478</v>
      </c>
    </row>
    <row r="1140" spans="1:10" ht="25.5" x14ac:dyDescent="0.2">
      <c r="A1140" s="275" t="s">
        <v>409</v>
      </c>
      <c r="B1140" s="159" t="s">
        <v>2075</v>
      </c>
      <c r="C1140" s="267" t="s">
        <v>68</v>
      </c>
      <c r="D1140" s="267" t="s">
        <v>2076</v>
      </c>
      <c r="E1140" s="526" t="s">
        <v>1864</v>
      </c>
      <c r="F1140" s="526"/>
      <c r="G1140" s="160" t="s">
        <v>1</v>
      </c>
      <c r="H1140" s="161">
        <v>1</v>
      </c>
      <c r="I1140" s="162">
        <v>37.67</v>
      </c>
      <c r="J1140" s="276">
        <v>37.67</v>
      </c>
    </row>
    <row r="1141" spans="1:10" ht="25.5" x14ac:dyDescent="0.2">
      <c r="A1141" s="277" t="s">
        <v>1482</v>
      </c>
      <c r="B1141" s="163" t="s">
        <v>1865</v>
      </c>
      <c r="C1141" s="259" t="s">
        <v>68</v>
      </c>
      <c r="D1141" s="259" t="s">
        <v>1866</v>
      </c>
      <c r="E1141" s="528" t="s">
        <v>1488</v>
      </c>
      <c r="F1141" s="528"/>
      <c r="G1141" s="164" t="s">
        <v>1489</v>
      </c>
      <c r="H1141" s="165">
        <v>0.15060000000000001</v>
      </c>
      <c r="I1141" s="166">
        <v>22.12</v>
      </c>
      <c r="J1141" s="278">
        <v>3.33</v>
      </c>
    </row>
    <row r="1142" spans="1:10" ht="25.5" x14ac:dyDescent="0.2">
      <c r="A1142" s="277" t="s">
        <v>1482</v>
      </c>
      <c r="B1142" s="163" t="s">
        <v>1998</v>
      </c>
      <c r="C1142" s="259" t="s">
        <v>68</v>
      </c>
      <c r="D1142" s="259" t="s">
        <v>1999</v>
      </c>
      <c r="E1142" s="528" t="s">
        <v>1488</v>
      </c>
      <c r="F1142" s="528"/>
      <c r="G1142" s="164" t="s">
        <v>1489</v>
      </c>
      <c r="H1142" s="165">
        <v>0.15060000000000001</v>
      </c>
      <c r="I1142" s="166">
        <v>18.84</v>
      </c>
      <c r="J1142" s="278">
        <v>2.83</v>
      </c>
    </row>
    <row r="1143" spans="1:10" ht="25.5" x14ac:dyDescent="0.2">
      <c r="A1143" s="279" t="s">
        <v>1492</v>
      </c>
      <c r="B1143" s="167" t="s">
        <v>2077</v>
      </c>
      <c r="C1143" s="260" t="s">
        <v>68</v>
      </c>
      <c r="D1143" s="260" t="s">
        <v>2078</v>
      </c>
      <c r="E1143" s="527" t="s">
        <v>1495</v>
      </c>
      <c r="F1143" s="527"/>
      <c r="G1143" s="168" t="s">
        <v>1</v>
      </c>
      <c r="H1143" s="169">
        <v>1</v>
      </c>
      <c r="I1143" s="170">
        <v>28.72</v>
      </c>
      <c r="J1143" s="280">
        <v>28.72</v>
      </c>
    </row>
    <row r="1144" spans="1:10" x14ac:dyDescent="0.2">
      <c r="A1144" s="279" t="s">
        <v>1492</v>
      </c>
      <c r="B1144" s="167" t="s">
        <v>2002</v>
      </c>
      <c r="C1144" s="260" t="s">
        <v>68</v>
      </c>
      <c r="D1144" s="260" t="s">
        <v>2003</v>
      </c>
      <c r="E1144" s="527" t="s">
        <v>1495</v>
      </c>
      <c r="F1144" s="527"/>
      <c r="G1144" s="168" t="s">
        <v>1</v>
      </c>
      <c r="H1144" s="169">
        <v>2.2200000000000001E-2</v>
      </c>
      <c r="I1144" s="170">
        <v>2.0499999999999998</v>
      </c>
      <c r="J1144" s="280">
        <v>0.04</v>
      </c>
    </row>
    <row r="1145" spans="1:10" ht="25.5" x14ac:dyDescent="0.2">
      <c r="A1145" s="279" t="s">
        <v>1492</v>
      </c>
      <c r="B1145" s="167" t="s">
        <v>2022</v>
      </c>
      <c r="C1145" s="260" t="s">
        <v>68</v>
      </c>
      <c r="D1145" s="260" t="s">
        <v>2023</v>
      </c>
      <c r="E1145" s="527" t="s">
        <v>1495</v>
      </c>
      <c r="F1145" s="527"/>
      <c r="G1145" s="168" t="s">
        <v>1</v>
      </c>
      <c r="H1145" s="169">
        <v>0.03</v>
      </c>
      <c r="I1145" s="170">
        <v>56.66</v>
      </c>
      <c r="J1145" s="280">
        <v>1.69</v>
      </c>
    </row>
    <row r="1146" spans="1:10" x14ac:dyDescent="0.2">
      <c r="A1146" s="279" t="s">
        <v>1492</v>
      </c>
      <c r="B1146" s="167" t="s">
        <v>2020</v>
      </c>
      <c r="C1146" s="260" t="s">
        <v>68</v>
      </c>
      <c r="D1146" s="260" t="s">
        <v>2021</v>
      </c>
      <c r="E1146" s="527" t="s">
        <v>1495</v>
      </c>
      <c r="F1146" s="527"/>
      <c r="G1146" s="168" t="s">
        <v>1</v>
      </c>
      <c r="H1146" s="169">
        <v>2.12E-2</v>
      </c>
      <c r="I1146" s="170">
        <v>50.01</v>
      </c>
      <c r="J1146" s="280">
        <v>1.06</v>
      </c>
    </row>
    <row r="1147" spans="1:10" x14ac:dyDescent="0.2">
      <c r="A1147" s="281"/>
      <c r="B1147" s="282"/>
      <c r="C1147" s="282"/>
      <c r="D1147" s="282"/>
      <c r="E1147" s="282"/>
      <c r="F1147" s="283"/>
      <c r="G1147" s="282"/>
      <c r="H1147" s="283"/>
      <c r="I1147" s="282"/>
      <c r="J1147" s="284"/>
    </row>
    <row r="1148" spans="1:10" ht="13.5" thickBot="1" x14ac:dyDescent="0.25">
      <c r="A1148" s="281"/>
      <c r="B1148" s="282"/>
      <c r="C1148" s="282"/>
      <c r="D1148" s="282"/>
      <c r="E1148" s="282"/>
      <c r="F1148" s="283"/>
      <c r="G1148" s="282"/>
      <c r="H1148" s="283"/>
      <c r="I1148" s="282"/>
      <c r="J1148" s="284"/>
    </row>
    <row r="1149" spans="1:10" ht="13.5" thickTop="1" x14ac:dyDescent="0.2">
      <c r="A1149" s="285"/>
      <c r="B1149" s="171"/>
      <c r="C1149" s="171"/>
      <c r="D1149" s="171"/>
      <c r="E1149" s="171"/>
      <c r="F1149" s="171"/>
      <c r="G1149" s="171"/>
      <c r="H1149" s="171"/>
      <c r="I1149" s="171"/>
      <c r="J1149" s="286"/>
    </row>
    <row r="1150" spans="1:10" ht="15" x14ac:dyDescent="0.2">
      <c r="A1150" s="273"/>
      <c r="B1150" s="157" t="s">
        <v>399</v>
      </c>
      <c r="C1150" s="268" t="s">
        <v>1472</v>
      </c>
      <c r="D1150" s="268" t="s">
        <v>1473</v>
      </c>
      <c r="E1150" s="525" t="s">
        <v>1474</v>
      </c>
      <c r="F1150" s="525"/>
      <c r="G1150" s="158" t="s">
        <v>1475</v>
      </c>
      <c r="H1150" s="157" t="s">
        <v>1476</v>
      </c>
      <c r="I1150" s="157" t="s">
        <v>1477</v>
      </c>
      <c r="J1150" s="274" t="s">
        <v>1478</v>
      </c>
    </row>
    <row r="1151" spans="1:10" ht="25.5" x14ac:dyDescent="0.2">
      <c r="A1151" s="275" t="s">
        <v>409</v>
      </c>
      <c r="B1151" s="159" t="s">
        <v>2079</v>
      </c>
      <c r="C1151" s="267" t="s">
        <v>68</v>
      </c>
      <c r="D1151" s="267" t="s">
        <v>986</v>
      </c>
      <c r="E1151" s="526" t="s">
        <v>1864</v>
      </c>
      <c r="F1151" s="526"/>
      <c r="G1151" s="160" t="s">
        <v>1</v>
      </c>
      <c r="H1151" s="161">
        <v>1</v>
      </c>
      <c r="I1151" s="162">
        <v>96.41</v>
      </c>
      <c r="J1151" s="276">
        <v>96.41</v>
      </c>
    </row>
    <row r="1152" spans="1:10" ht="25.5" x14ac:dyDescent="0.2">
      <c r="A1152" s="277" t="s">
        <v>1482</v>
      </c>
      <c r="B1152" s="163" t="s">
        <v>1998</v>
      </c>
      <c r="C1152" s="259" t="s">
        <v>68</v>
      </c>
      <c r="D1152" s="259" t="s">
        <v>1999</v>
      </c>
      <c r="E1152" s="528" t="s">
        <v>1488</v>
      </c>
      <c r="F1152" s="528"/>
      <c r="G1152" s="164" t="s">
        <v>1489</v>
      </c>
      <c r="H1152" s="165">
        <v>0.1847</v>
      </c>
      <c r="I1152" s="166">
        <v>18.84</v>
      </c>
      <c r="J1152" s="278">
        <v>3.47</v>
      </c>
    </row>
    <row r="1153" spans="1:10" ht="25.5" x14ac:dyDescent="0.2">
      <c r="A1153" s="277" t="s">
        <v>1482</v>
      </c>
      <c r="B1153" s="163" t="s">
        <v>1865</v>
      </c>
      <c r="C1153" s="259" t="s">
        <v>68</v>
      </c>
      <c r="D1153" s="259" t="s">
        <v>1866</v>
      </c>
      <c r="E1153" s="528" t="s">
        <v>1488</v>
      </c>
      <c r="F1153" s="528"/>
      <c r="G1153" s="164" t="s">
        <v>1489</v>
      </c>
      <c r="H1153" s="165">
        <v>0.1847</v>
      </c>
      <c r="I1153" s="166">
        <v>22.12</v>
      </c>
      <c r="J1153" s="278">
        <v>4.08</v>
      </c>
    </row>
    <row r="1154" spans="1:10" ht="25.5" x14ac:dyDescent="0.2">
      <c r="A1154" s="279" t="s">
        <v>1492</v>
      </c>
      <c r="B1154" s="167" t="s">
        <v>2080</v>
      </c>
      <c r="C1154" s="260" t="s">
        <v>68</v>
      </c>
      <c r="D1154" s="260" t="s">
        <v>2081</v>
      </c>
      <c r="E1154" s="527" t="s">
        <v>1495</v>
      </c>
      <c r="F1154" s="527"/>
      <c r="G1154" s="168" t="s">
        <v>1</v>
      </c>
      <c r="H1154" s="169">
        <v>1</v>
      </c>
      <c r="I1154" s="170">
        <v>84.69</v>
      </c>
      <c r="J1154" s="280">
        <v>84.69</v>
      </c>
    </row>
    <row r="1155" spans="1:10" x14ac:dyDescent="0.2">
      <c r="A1155" s="279" t="s">
        <v>1492</v>
      </c>
      <c r="B1155" s="167" t="s">
        <v>2020</v>
      </c>
      <c r="C1155" s="260" t="s">
        <v>68</v>
      </c>
      <c r="D1155" s="260" t="s">
        <v>2021</v>
      </c>
      <c r="E1155" s="527" t="s">
        <v>1495</v>
      </c>
      <c r="F1155" s="527"/>
      <c r="G1155" s="168" t="s">
        <v>1</v>
      </c>
      <c r="H1155" s="169">
        <v>2.5899999999999999E-2</v>
      </c>
      <c r="I1155" s="170">
        <v>50.01</v>
      </c>
      <c r="J1155" s="280">
        <v>1.29</v>
      </c>
    </row>
    <row r="1156" spans="1:10" x14ac:dyDescent="0.2">
      <c r="A1156" s="279" t="s">
        <v>1492</v>
      </c>
      <c r="B1156" s="167" t="s">
        <v>2002</v>
      </c>
      <c r="C1156" s="260" t="s">
        <v>68</v>
      </c>
      <c r="D1156" s="260" t="s">
        <v>2003</v>
      </c>
      <c r="E1156" s="527" t="s">
        <v>1495</v>
      </c>
      <c r="F1156" s="527"/>
      <c r="G1156" s="168" t="s">
        <v>1</v>
      </c>
      <c r="H1156" s="169">
        <v>2.75E-2</v>
      </c>
      <c r="I1156" s="170">
        <v>2.0499999999999998</v>
      </c>
      <c r="J1156" s="280">
        <v>0.05</v>
      </c>
    </row>
    <row r="1157" spans="1:10" ht="25.5" x14ac:dyDescent="0.2">
      <c r="A1157" s="279" t="s">
        <v>1492</v>
      </c>
      <c r="B1157" s="167" t="s">
        <v>2022</v>
      </c>
      <c r="C1157" s="260" t="s">
        <v>68</v>
      </c>
      <c r="D1157" s="260" t="s">
        <v>2023</v>
      </c>
      <c r="E1157" s="527" t="s">
        <v>1495</v>
      </c>
      <c r="F1157" s="527"/>
      <c r="G1157" s="168" t="s">
        <v>1</v>
      </c>
      <c r="H1157" s="169">
        <v>0.05</v>
      </c>
      <c r="I1157" s="170">
        <v>56.66</v>
      </c>
      <c r="J1157" s="280">
        <v>2.83</v>
      </c>
    </row>
    <row r="1158" spans="1:10" x14ac:dyDescent="0.2">
      <c r="A1158" s="281"/>
      <c r="B1158" s="282"/>
      <c r="C1158" s="282"/>
      <c r="D1158" s="282"/>
      <c r="E1158" s="282"/>
      <c r="F1158" s="283"/>
      <c r="G1158" s="282"/>
      <c r="H1158" s="283"/>
      <c r="I1158" s="282"/>
      <c r="J1158" s="284"/>
    </row>
    <row r="1159" spans="1:10" ht="13.5" thickBot="1" x14ac:dyDescent="0.25">
      <c r="A1159" s="281"/>
      <c r="B1159" s="282"/>
      <c r="C1159" s="282"/>
      <c r="D1159" s="282"/>
      <c r="E1159" s="282"/>
      <c r="F1159" s="283"/>
      <c r="G1159" s="282"/>
      <c r="H1159" s="283"/>
      <c r="I1159" s="282"/>
      <c r="J1159" s="284"/>
    </row>
    <row r="1160" spans="1:10" ht="13.5" thickTop="1" x14ac:dyDescent="0.2">
      <c r="A1160" s="285"/>
      <c r="B1160" s="171"/>
      <c r="C1160" s="171"/>
      <c r="D1160" s="171"/>
      <c r="E1160" s="171"/>
      <c r="F1160" s="171"/>
      <c r="G1160" s="171"/>
      <c r="H1160" s="171"/>
      <c r="I1160" s="171"/>
      <c r="J1160" s="286"/>
    </row>
    <row r="1161" spans="1:10" ht="15" x14ac:dyDescent="0.2">
      <c r="A1161" s="273"/>
      <c r="B1161" s="157" t="s">
        <v>399</v>
      </c>
      <c r="C1161" s="268" t="s">
        <v>1472</v>
      </c>
      <c r="D1161" s="268" t="s">
        <v>1473</v>
      </c>
      <c r="E1161" s="525" t="s">
        <v>1474</v>
      </c>
      <c r="F1161" s="525"/>
      <c r="G1161" s="158" t="s">
        <v>1475</v>
      </c>
      <c r="H1161" s="157" t="s">
        <v>1476</v>
      </c>
      <c r="I1161" s="157" t="s">
        <v>1477</v>
      </c>
      <c r="J1161" s="274" t="s">
        <v>1478</v>
      </c>
    </row>
    <row r="1162" spans="1:10" ht="38.25" x14ac:dyDescent="0.2">
      <c r="A1162" s="275" t="s">
        <v>409</v>
      </c>
      <c r="B1162" s="159" t="s">
        <v>2082</v>
      </c>
      <c r="C1162" s="267" t="s">
        <v>68</v>
      </c>
      <c r="D1162" s="267" t="s">
        <v>2083</v>
      </c>
      <c r="E1162" s="526" t="s">
        <v>1864</v>
      </c>
      <c r="F1162" s="526"/>
      <c r="G1162" s="160" t="s">
        <v>1</v>
      </c>
      <c r="H1162" s="161">
        <v>1</v>
      </c>
      <c r="I1162" s="162">
        <v>14.53</v>
      </c>
      <c r="J1162" s="276">
        <v>14.53</v>
      </c>
    </row>
    <row r="1163" spans="1:10" ht="25.5" x14ac:dyDescent="0.2">
      <c r="A1163" s="277" t="s">
        <v>1482</v>
      </c>
      <c r="B1163" s="163" t="s">
        <v>1865</v>
      </c>
      <c r="C1163" s="259" t="s">
        <v>68</v>
      </c>
      <c r="D1163" s="259" t="s">
        <v>1866</v>
      </c>
      <c r="E1163" s="528" t="s">
        <v>1488</v>
      </c>
      <c r="F1163" s="528"/>
      <c r="G1163" s="164" t="s">
        <v>1489</v>
      </c>
      <c r="H1163" s="165">
        <v>0.1416</v>
      </c>
      <c r="I1163" s="166">
        <v>22.12</v>
      </c>
      <c r="J1163" s="278">
        <v>3.13</v>
      </c>
    </row>
    <row r="1164" spans="1:10" ht="25.5" x14ac:dyDescent="0.2">
      <c r="A1164" s="277" t="s">
        <v>1482</v>
      </c>
      <c r="B1164" s="163" t="s">
        <v>1998</v>
      </c>
      <c r="C1164" s="259" t="s">
        <v>68</v>
      </c>
      <c r="D1164" s="259" t="s">
        <v>1999</v>
      </c>
      <c r="E1164" s="528" t="s">
        <v>1488</v>
      </c>
      <c r="F1164" s="528"/>
      <c r="G1164" s="164" t="s">
        <v>1489</v>
      </c>
      <c r="H1164" s="165">
        <v>0.1416</v>
      </c>
      <c r="I1164" s="166">
        <v>18.84</v>
      </c>
      <c r="J1164" s="278">
        <v>2.66</v>
      </c>
    </row>
    <row r="1165" spans="1:10" ht="25.5" x14ac:dyDescent="0.2">
      <c r="A1165" s="279" t="s">
        <v>1492</v>
      </c>
      <c r="B1165" s="167" t="s">
        <v>2022</v>
      </c>
      <c r="C1165" s="260" t="s">
        <v>68</v>
      </c>
      <c r="D1165" s="260" t="s">
        <v>2023</v>
      </c>
      <c r="E1165" s="527" t="s">
        <v>1495</v>
      </c>
      <c r="F1165" s="527"/>
      <c r="G1165" s="168" t="s">
        <v>1</v>
      </c>
      <c r="H1165" s="169">
        <v>7.0000000000000001E-3</v>
      </c>
      <c r="I1165" s="170">
        <v>56.66</v>
      </c>
      <c r="J1165" s="280">
        <v>0.39</v>
      </c>
    </row>
    <row r="1166" spans="1:10" x14ac:dyDescent="0.2">
      <c r="A1166" s="279" t="s">
        <v>1492</v>
      </c>
      <c r="B1166" s="167" t="s">
        <v>2020</v>
      </c>
      <c r="C1166" s="260" t="s">
        <v>68</v>
      </c>
      <c r="D1166" s="260" t="s">
        <v>2021</v>
      </c>
      <c r="E1166" s="527" t="s">
        <v>1495</v>
      </c>
      <c r="F1166" s="527"/>
      <c r="G1166" s="168" t="s">
        <v>1</v>
      </c>
      <c r="H1166" s="169">
        <v>5.8999999999999999E-3</v>
      </c>
      <c r="I1166" s="170">
        <v>50.01</v>
      </c>
      <c r="J1166" s="280">
        <v>0.28999999999999998</v>
      </c>
    </row>
    <row r="1167" spans="1:10" ht="25.5" x14ac:dyDescent="0.2">
      <c r="A1167" s="279" t="s">
        <v>1492</v>
      </c>
      <c r="B1167" s="167" t="s">
        <v>2084</v>
      </c>
      <c r="C1167" s="260" t="s">
        <v>68</v>
      </c>
      <c r="D1167" s="260" t="s">
        <v>2085</v>
      </c>
      <c r="E1167" s="527" t="s">
        <v>1495</v>
      </c>
      <c r="F1167" s="527"/>
      <c r="G1167" s="168" t="s">
        <v>1</v>
      </c>
      <c r="H1167" s="169">
        <v>1</v>
      </c>
      <c r="I1167" s="170">
        <v>8</v>
      </c>
      <c r="J1167" s="280">
        <v>8</v>
      </c>
    </row>
    <row r="1168" spans="1:10" x14ac:dyDescent="0.2">
      <c r="A1168" s="279" t="s">
        <v>1492</v>
      </c>
      <c r="B1168" s="167" t="s">
        <v>2002</v>
      </c>
      <c r="C1168" s="260" t="s">
        <v>68</v>
      </c>
      <c r="D1168" s="260" t="s">
        <v>2003</v>
      </c>
      <c r="E1168" s="527" t="s">
        <v>1495</v>
      </c>
      <c r="F1168" s="527"/>
      <c r="G1168" s="168" t="s">
        <v>1</v>
      </c>
      <c r="H1168" s="169">
        <v>3.3799999999999997E-2</v>
      </c>
      <c r="I1168" s="170">
        <v>2.0499999999999998</v>
      </c>
      <c r="J1168" s="280">
        <v>0.06</v>
      </c>
    </row>
    <row r="1169" spans="1:10" x14ac:dyDescent="0.2">
      <c r="A1169" s="281"/>
      <c r="B1169" s="282"/>
      <c r="C1169" s="282"/>
      <c r="D1169" s="282"/>
      <c r="E1169" s="282"/>
      <c r="F1169" s="283"/>
      <c r="G1169" s="282"/>
      <c r="H1169" s="283"/>
      <c r="I1169" s="282"/>
      <c r="J1169" s="284"/>
    </row>
    <row r="1170" spans="1:10" ht="13.5" thickBot="1" x14ac:dyDescent="0.25">
      <c r="A1170" s="281"/>
      <c r="B1170" s="282"/>
      <c r="C1170" s="282"/>
      <c r="D1170" s="282"/>
      <c r="E1170" s="282"/>
      <c r="F1170" s="283"/>
      <c r="G1170" s="282"/>
      <c r="H1170" s="283"/>
      <c r="I1170" s="282"/>
      <c r="J1170" s="284"/>
    </row>
    <row r="1171" spans="1:10" ht="13.5" thickTop="1" x14ac:dyDescent="0.2">
      <c r="A1171" s="285"/>
      <c r="B1171" s="171"/>
      <c r="C1171" s="171"/>
      <c r="D1171" s="171"/>
      <c r="E1171" s="171"/>
      <c r="F1171" s="171"/>
      <c r="G1171" s="171"/>
      <c r="H1171" s="171"/>
      <c r="I1171" s="171"/>
      <c r="J1171" s="286"/>
    </row>
    <row r="1172" spans="1:10" ht="15" x14ac:dyDescent="0.2">
      <c r="A1172" s="273"/>
      <c r="B1172" s="157" t="s">
        <v>399</v>
      </c>
      <c r="C1172" s="268" t="s">
        <v>1472</v>
      </c>
      <c r="D1172" s="268" t="s">
        <v>1473</v>
      </c>
      <c r="E1172" s="525" t="s">
        <v>1474</v>
      </c>
      <c r="F1172" s="525"/>
      <c r="G1172" s="158" t="s">
        <v>1475</v>
      </c>
      <c r="H1172" s="157" t="s">
        <v>1476</v>
      </c>
      <c r="I1172" s="157" t="s">
        <v>1477</v>
      </c>
      <c r="J1172" s="274" t="s">
        <v>1478</v>
      </c>
    </row>
    <row r="1173" spans="1:10" ht="38.25" x14ac:dyDescent="0.2">
      <c r="A1173" s="275" t="s">
        <v>409</v>
      </c>
      <c r="B1173" s="159" t="s">
        <v>2086</v>
      </c>
      <c r="C1173" s="267" t="s">
        <v>68</v>
      </c>
      <c r="D1173" s="267" t="s">
        <v>2087</v>
      </c>
      <c r="E1173" s="526" t="s">
        <v>1864</v>
      </c>
      <c r="F1173" s="526"/>
      <c r="G1173" s="160" t="s">
        <v>1</v>
      </c>
      <c r="H1173" s="161">
        <v>1</v>
      </c>
      <c r="I1173" s="162">
        <v>11.42</v>
      </c>
      <c r="J1173" s="276">
        <v>11.42</v>
      </c>
    </row>
    <row r="1174" spans="1:10" ht="25.5" x14ac:dyDescent="0.2">
      <c r="A1174" s="277" t="s">
        <v>1482</v>
      </c>
      <c r="B1174" s="163" t="s">
        <v>1998</v>
      </c>
      <c r="C1174" s="259" t="s">
        <v>68</v>
      </c>
      <c r="D1174" s="259" t="s">
        <v>1999</v>
      </c>
      <c r="E1174" s="528" t="s">
        <v>1488</v>
      </c>
      <c r="F1174" s="528"/>
      <c r="G1174" s="164" t="s">
        <v>1489</v>
      </c>
      <c r="H1174" s="165">
        <v>0.13120000000000001</v>
      </c>
      <c r="I1174" s="166">
        <v>18.84</v>
      </c>
      <c r="J1174" s="278">
        <v>2.4700000000000002</v>
      </c>
    </row>
    <row r="1175" spans="1:10" ht="25.5" x14ac:dyDescent="0.2">
      <c r="A1175" s="277" t="s">
        <v>1482</v>
      </c>
      <c r="B1175" s="163" t="s">
        <v>1865</v>
      </c>
      <c r="C1175" s="259" t="s">
        <v>68</v>
      </c>
      <c r="D1175" s="259" t="s">
        <v>1866</v>
      </c>
      <c r="E1175" s="528" t="s">
        <v>1488</v>
      </c>
      <c r="F1175" s="528"/>
      <c r="G1175" s="164" t="s">
        <v>1489</v>
      </c>
      <c r="H1175" s="165">
        <v>0.13120000000000001</v>
      </c>
      <c r="I1175" s="166">
        <v>22.12</v>
      </c>
      <c r="J1175" s="278">
        <v>2.9</v>
      </c>
    </row>
    <row r="1176" spans="1:10" x14ac:dyDescent="0.2">
      <c r="A1176" s="279" t="s">
        <v>1492</v>
      </c>
      <c r="B1176" s="167" t="s">
        <v>2020</v>
      </c>
      <c r="C1176" s="260" t="s">
        <v>68</v>
      </c>
      <c r="D1176" s="260" t="s">
        <v>2021</v>
      </c>
      <c r="E1176" s="527" t="s">
        <v>1495</v>
      </c>
      <c r="F1176" s="527"/>
      <c r="G1176" s="168" t="s">
        <v>1</v>
      </c>
      <c r="H1176" s="169">
        <v>5.8999999999999999E-3</v>
      </c>
      <c r="I1176" s="170">
        <v>50.01</v>
      </c>
      <c r="J1176" s="280">
        <v>0.28999999999999998</v>
      </c>
    </row>
    <row r="1177" spans="1:10" ht="25.5" x14ac:dyDescent="0.2">
      <c r="A1177" s="279" t="s">
        <v>1492</v>
      </c>
      <c r="B1177" s="167" t="s">
        <v>2088</v>
      </c>
      <c r="C1177" s="260" t="s">
        <v>68</v>
      </c>
      <c r="D1177" s="260" t="s">
        <v>2089</v>
      </c>
      <c r="E1177" s="527" t="s">
        <v>1495</v>
      </c>
      <c r="F1177" s="527"/>
      <c r="G1177" s="168" t="s">
        <v>1</v>
      </c>
      <c r="H1177" s="169">
        <v>1</v>
      </c>
      <c r="I1177" s="170">
        <v>5.31</v>
      </c>
      <c r="J1177" s="280">
        <v>5.31</v>
      </c>
    </row>
    <row r="1178" spans="1:10" ht="25.5" x14ac:dyDescent="0.2">
      <c r="A1178" s="279" t="s">
        <v>1492</v>
      </c>
      <c r="B1178" s="167" t="s">
        <v>2022</v>
      </c>
      <c r="C1178" s="260" t="s">
        <v>68</v>
      </c>
      <c r="D1178" s="260" t="s">
        <v>2023</v>
      </c>
      <c r="E1178" s="527" t="s">
        <v>1495</v>
      </c>
      <c r="F1178" s="527"/>
      <c r="G1178" s="168" t="s">
        <v>1</v>
      </c>
      <c r="H1178" s="169">
        <v>7.0000000000000001E-3</v>
      </c>
      <c r="I1178" s="170">
        <v>56.66</v>
      </c>
      <c r="J1178" s="280">
        <v>0.39</v>
      </c>
    </row>
    <row r="1179" spans="1:10" x14ac:dyDescent="0.2">
      <c r="A1179" s="279" t="s">
        <v>1492</v>
      </c>
      <c r="B1179" s="167" t="s">
        <v>2002</v>
      </c>
      <c r="C1179" s="260" t="s">
        <v>68</v>
      </c>
      <c r="D1179" s="260" t="s">
        <v>2003</v>
      </c>
      <c r="E1179" s="527" t="s">
        <v>1495</v>
      </c>
      <c r="F1179" s="527"/>
      <c r="G1179" s="168" t="s">
        <v>1</v>
      </c>
      <c r="H1179" s="169">
        <v>3.15E-2</v>
      </c>
      <c r="I1179" s="170">
        <v>2.0499999999999998</v>
      </c>
      <c r="J1179" s="280">
        <v>0.06</v>
      </c>
    </row>
    <row r="1180" spans="1:10" x14ac:dyDescent="0.2">
      <c r="A1180" s="281"/>
      <c r="B1180" s="282"/>
      <c r="C1180" s="282"/>
      <c r="D1180" s="282"/>
      <c r="E1180" s="282"/>
      <c r="F1180" s="283"/>
      <c r="G1180" s="282"/>
      <c r="H1180" s="283"/>
      <c r="I1180" s="282"/>
      <c r="J1180" s="284"/>
    </row>
    <row r="1181" spans="1:10" ht="13.5" thickBot="1" x14ac:dyDescent="0.25">
      <c r="A1181" s="281"/>
      <c r="B1181" s="282"/>
      <c r="C1181" s="282"/>
      <c r="D1181" s="282"/>
      <c r="E1181" s="282"/>
      <c r="F1181" s="283"/>
      <c r="G1181" s="282"/>
      <c r="H1181" s="283"/>
      <c r="I1181" s="282"/>
      <c r="J1181" s="284"/>
    </row>
    <row r="1182" spans="1:10" ht="13.5" thickTop="1" x14ac:dyDescent="0.2">
      <c r="A1182" s="285"/>
      <c r="B1182" s="171"/>
      <c r="C1182" s="171"/>
      <c r="D1182" s="171"/>
      <c r="E1182" s="171"/>
      <c r="F1182" s="171"/>
      <c r="G1182" s="171"/>
      <c r="H1182" s="171"/>
      <c r="I1182" s="171"/>
      <c r="J1182" s="286"/>
    </row>
    <row r="1183" spans="1:10" ht="15" x14ac:dyDescent="0.2">
      <c r="A1183" s="273"/>
      <c r="B1183" s="157" t="s">
        <v>399</v>
      </c>
      <c r="C1183" s="268" t="s">
        <v>1472</v>
      </c>
      <c r="D1183" s="268" t="s">
        <v>1473</v>
      </c>
      <c r="E1183" s="525" t="s">
        <v>1474</v>
      </c>
      <c r="F1183" s="525"/>
      <c r="G1183" s="158" t="s">
        <v>1475</v>
      </c>
      <c r="H1183" s="157" t="s">
        <v>1476</v>
      </c>
      <c r="I1183" s="157" t="s">
        <v>1477</v>
      </c>
      <c r="J1183" s="274" t="s">
        <v>1478</v>
      </c>
    </row>
    <row r="1184" spans="1:10" ht="25.5" x14ac:dyDescent="0.2">
      <c r="A1184" s="275" t="s">
        <v>409</v>
      </c>
      <c r="B1184" s="159" t="s">
        <v>2090</v>
      </c>
      <c r="C1184" s="267" t="s">
        <v>68</v>
      </c>
      <c r="D1184" s="267" t="s">
        <v>990</v>
      </c>
      <c r="E1184" s="526" t="s">
        <v>1864</v>
      </c>
      <c r="F1184" s="526"/>
      <c r="G1184" s="160" t="s">
        <v>1</v>
      </c>
      <c r="H1184" s="161">
        <v>1</v>
      </c>
      <c r="I1184" s="162">
        <v>9.89</v>
      </c>
      <c r="J1184" s="276">
        <v>9.89</v>
      </c>
    </row>
    <row r="1185" spans="1:10" ht="25.5" x14ac:dyDescent="0.2">
      <c r="A1185" s="277" t="s">
        <v>1482</v>
      </c>
      <c r="B1185" s="163" t="s">
        <v>1865</v>
      </c>
      <c r="C1185" s="259" t="s">
        <v>68</v>
      </c>
      <c r="D1185" s="259" t="s">
        <v>1866</v>
      </c>
      <c r="E1185" s="528" t="s">
        <v>1488</v>
      </c>
      <c r="F1185" s="528"/>
      <c r="G1185" s="164" t="s">
        <v>1489</v>
      </c>
      <c r="H1185" s="165">
        <v>0.1812</v>
      </c>
      <c r="I1185" s="166">
        <v>22.12</v>
      </c>
      <c r="J1185" s="278">
        <v>4</v>
      </c>
    </row>
    <row r="1186" spans="1:10" ht="25.5" x14ac:dyDescent="0.2">
      <c r="A1186" s="277" t="s">
        <v>1482</v>
      </c>
      <c r="B1186" s="163" t="s">
        <v>1998</v>
      </c>
      <c r="C1186" s="259" t="s">
        <v>68</v>
      </c>
      <c r="D1186" s="259" t="s">
        <v>1999</v>
      </c>
      <c r="E1186" s="528" t="s">
        <v>1488</v>
      </c>
      <c r="F1186" s="528"/>
      <c r="G1186" s="164" t="s">
        <v>1489</v>
      </c>
      <c r="H1186" s="165">
        <v>0.1812</v>
      </c>
      <c r="I1186" s="166">
        <v>18.84</v>
      </c>
      <c r="J1186" s="278">
        <v>3.41</v>
      </c>
    </row>
    <row r="1187" spans="1:10" x14ac:dyDescent="0.2">
      <c r="A1187" s="279" t="s">
        <v>1492</v>
      </c>
      <c r="B1187" s="167" t="s">
        <v>2020</v>
      </c>
      <c r="C1187" s="260" t="s">
        <v>68</v>
      </c>
      <c r="D1187" s="260" t="s">
        <v>2021</v>
      </c>
      <c r="E1187" s="527" t="s">
        <v>1495</v>
      </c>
      <c r="F1187" s="527"/>
      <c r="G1187" s="168" t="s">
        <v>1</v>
      </c>
      <c r="H1187" s="169">
        <v>1.06E-2</v>
      </c>
      <c r="I1187" s="170">
        <v>50.01</v>
      </c>
      <c r="J1187" s="280">
        <v>0.53</v>
      </c>
    </row>
    <row r="1188" spans="1:10" ht="25.5" x14ac:dyDescent="0.2">
      <c r="A1188" s="279" t="s">
        <v>1492</v>
      </c>
      <c r="B1188" s="167" t="s">
        <v>2022</v>
      </c>
      <c r="C1188" s="260" t="s">
        <v>68</v>
      </c>
      <c r="D1188" s="260" t="s">
        <v>2023</v>
      </c>
      <c r="E1188" s="527" t="s">
        <v>1495</v>
      </c>
      <c r="F1188" s="527"/>
      <c r="G1188" s="168" t="s">
        <v>1</v>
      </c>
      <c r="H1188" s="169">
        <v>1.2E-2</v>
      </c>
      <c r="I1188" s="170">
        <v>56.66</v>
      </c>
      <c r="J1188" s="280">
        <v>0.67</v>
      </c>
    </row>
    <row r="1189" spans="1:10" x14ac:dyDescent="0.2">
      <c r="A1189" s="279" t="s">
        <v>1492</v>
      </c>
      <c r="B1189" s="167" t="s">
        <v>2002</v>
      </c>
      <c r="C1189" s="260" t="s">
        <v>68</v>
      </c>
      <c r="D1189" s="260" t="s">
        <v>2003</v>
      </c>
      <c r="E1189" s="527" t="s">
        <v>1495</v>
      </c>
      <c r="F1189" s="527"/>
      <c r="G1189" s="168" t="s">
        <v>1</v>
      </c>
      <c r="H1189" s="169">
        <v>4.53E-2</v>
      </c>
      <c r="I1189" s="170">
        <v>2.0499999999999998</v>
      </c>
      <c r="J1189" s="280">
        <v>0.09</v>
      </c>
    </row>
    <row r="1190" spans="1:10" ht="25.5" x14ac:dyDescent="0.2">
      <c r="A1190" s="279" t="s">
        <v>1492</v>
      </c>
      <c r="B1190" s="167" t="s">
        <v>2091</v>
      </c>
      <c r="C1190" s="260" t="s">
        <v>68</v>
      </c>
      <c r="D1190" s="260" t="s">
        <v>2092</v>
      </c>
      <c r="E1190" s="527" t="s">
        <v>1495</v>
      </c>
      <c r="F1190" s="527"/>
      <c r="G1190" s="168" t="s">
        <v>1</v>
      </c>
      <c r="H1190" s="169">
        <v>1</v>
      </c>
      <c r="I1190" s="170">
        <v>1.19</v>
      </c>
      <c r="J1190" s="280">
        <v>1.19</v>
      </c>
    </row>
    <row r="1191" spans="1:10" x14ac:dyDescent="0.2">
      <c r="A1191" s="281"/>
      <c r="B1191" s="282"/>
      <c r="C1191" s="282"/>
      <c r="D1191" s="282"/>
      <c r="E1191" s="282"/>
      <c r="F1191" s="283"/>
      <c r="G1191" s="282"/>
      <c r="H1191" s="283"/>
      <c r="I1191" s="282"/>
      <c r="J1191" s="284"/>
    </row>
    <row r="1192" spans="1:10" ht="13.5" thickBot="1" x14ac:dyDescent="0.25">
      <c r="A1192" s="281"/>
      <c r="B1192" s="282"/>
      <c r="C1192" s="282"/>
      <c r="D1192" s="282"/>
      <c r="E1192" s="282"/>
      <c r="F1192" s="283"/>
      <c r="G1192" s="282"/>
      <c r="H1192" s="283"/>
      <c r="I1192" s="282"/>
      <c r="J1192" s="284"/>
    </row>
    <row r="1193" spans="1:10" ht="13.5" thickTop="1" x14ac:dyDescent="0.2">
      <c r="A1193" s="285"/>
      <c r="B1193" s="171"/>
      <c r="C1193" s="171"/>
      <c r="D1193" s="171"/>
      <c r="E1193" s="171"/>
      <c r="F1193" s="171"/>
      <c r="G1193" s="171"/>
      <c r="H1193" s="171"/>
      <c r="I1193" s="171"/>
      <c r="J1193" s="286"/>
    </row>
    <row r="1194" spans="1:10" ht="15" x14ac:dyDescent="0.2">
      <c r="A1194" s="273"/>
      <c r="B1194" s="157" t="s">
        <v>399</v>
      </c>
      <c r="C1194" s="268" t="s">
        <v>1472</v>
      </c>
      <c r="D1194" s="268" t="s">
        <v>1473</v>
      </c>
      <c r="E1194" s="525" t="s">
        <v>1474</v>
      </c>
      <c r="F1194" s="525"/>
      <c r="G1194" s="158" t="s">
        <v>1475</v>
      </c>
      <c r="H1194" s="157" t="s">
        <v>1476</v>
      </c>
      <c r="I1194" s="157" t="s">
        <v>1477</v>
      </c>
      <c r="J1194" s="274" t="s">
        <v>1478</v>
      </c>
    </row>
    <row r="1195" spans="1:10" ht="25.5" x14ac:dyDescent="0.2">
      <c r="A1195" s="275" t="s">
        <v>409</v>
      </c>
      <c r="B1195" s="159" t="s">
        <v>2093</v>
      </c>
      <c r="C1195" s="267" t="s">
        <v>68</v>
      </c>
      <c r="D1195" s="267" t="s">
        <v>992</v>
      </c>
      <c r="E1195" s="526" t="s">
        <v>1864</v>
      </c>
      <c r="F1195" s="526"/>
      <c r="G1195" s="160" t="s">
        <v>1</v>
      </c>
      <c r="H1195" s="161">
        <v>1</v>
      </c>
      <c r="I1195" s="162">
        <f>J1195</f>
        <v>14.338859999999999</v>
      </c>
      <c r="J1195" s="276">
        <f>SUM(J1196:J1201)</f>
        <v>14.338859999999999</v>
      </c>
    </row>
    <row r="1196" spans="1:10" ht="25.5" x14ac:dyDescent="0.2">
      <c r="A1196" s="277" t="s">
        <v>1482</v>
      </c>
      <c r="B1196" s="163" t="s">
        <v>1998</v>
      </c>
      <c r="C1196" s="259" t="s">
        <v>68</v>
      </c>
      <c r="D1196" s="259" t="s">
        <v>1999</v>
      </c>
      <c r="E1196" s="528" t="s">
        <v>1488</v>
      </c>
      <c r="F1196" s="528"/>
      <c r="G1196" s="164" t="s">
        <v>1489</v>
      </c>
      <c r="H1196" s="165">
        <v>0.2165</v>
      </c>
      <c r="I1196" s="166">
        <v>18.84</v>
      </c>
      <c r="J1196" s="278">
        <f>I1196*H1196</f>
        <v>4.0788599999999997</v>
      </c>
    </row>
    <row r="1197" spans="1:10" ht="25.5" x14ac:dyDescent="0.2">
      <c r="A1197" s="277" t="s">
        <v>1482</v>
      </c>
      <c r="B1197" s="163" t="s">
        <v>1865</v>
      </c>
      <c r="C1197" s="259" t="s">
        <v>68</v>
      </c>
      <c r="D1197" s="259" t="s">
        <v>1866</v>
      </c>
      <c r="E1197" s="528" t="s">
        <v>1488</v>
      </c>
      <c r="F1197" s="528"/>
      <c r="G1197" s="164" t="s">
        <v>1489</v>
      </c>
      <c r="H1197" s="165">
        <v>0.21609999999999999</v>
      </c>
      <c r="I1197" s="166">
        <v>22.12</v>
      </c>
      <c r="J1197" s="278">
        <v>4.78</v>
      </c>
    </row>
    <row r="1198" spans="1:10" x14ac:dyDescent="0.2">
      <c r="A1198" s="279" t="s">
        <v>1492</v>
      </c>
      <c r="B1198" s="167" t="s">
        <v>2002</v>
      </c>
      <c r="C1198" s="260" t="s">
        <v>68</v>
      </c>
      <c r="D1198" s="260" t="s">
        <v>2003</v>
      </c>
      <c r="E1198" s="527" t="s">
        <v>1495</v>
      </c>
      <c r="F1198" s="527"/>
      <c r="G1198" s="168" t="s">
        <v>1</v>
      </c>
      <c r="H1198" s="169">
        <v>5.3999999999999999E-2</v>
      </c>
      <c r="I1198" s="170">
        <v>2.0499999999999998</v>
      </c>
      <c r="J1198" s="280">
        <v>0.11</v>
      </c>
    </row>
    <row r="1199" spans="1:10" x14ac:dyDescent="0.2">
      <c r="A1199" s="279" t="s">
        <v>1492</v>
      </c>
      <c r="B1199" s="167" t="s">
        <v>2020</v>
      </c>
      <c r="C1199" s="260" t="s">
        <v>68</v>
      </c>
      <c r="D1199" s="260" t="s">
        <v>2021</v>
      </c>
      <c r="E1199" s="527" t="s">
        <v>1495</v>
      </c>
      <c r="F1199" s="527"/>
      <c r="G1199" s="168" t="s">
        <v>1</v>
      </c>
      <c r="H1199" s="169">
        <v>1.41E-2</v>
      </c>
      <c r="I1199" s="170">
        <v>50.01</v>
      </c>
      <c r="J1199" s="280">
        <v>0.7</v>
      </c>
    </row>
    <row r="1200" spans="1:10" ht="25.5" x14ac:dyDescent="0.2">
      <c r="A1200" s="279" t="s">
        <v>1492</v>
      </c>
      <c r="B1200" s="167" t="s">
        <v>2094</v>
      </c>
      <c r="C1200" s="260" t="s">
        <v>68</v>
      </c>
      <c r="D1200" s="260" t="s">
        <v>2095</v>
      </c>
      <c r="E1200" s="527" t="s">
        <v>1495</v>
      </c>
      <c r="F1200" s="527"/>
      <c r="G1200" s="168" t="s">
        <v>1</v>
      </c>
      <c r="H1200" s="169">
        <v>1</v>
      </c>
      <c r="I1200" s="170">
        <v>3.74</v>
      </c>
      <c r="J1200" s="280">
        <v>3.74</v>
      </c>
    </row>
    <row r="1201" spans="1:10" ht="25.5" x14ac:dyDescent="0.2">
      <c r="A1201" s="279" t="s">
        <v>1492</v>
      </c>
      <c r="B1201" s="167" t="s">
        <v>2022</v>
      </c>
      <c r="C1201" s="260" t="s">
        <v>68</v>
      </c>
      <c r="D1201" s="260" t="s">
        <v>2023</v>
      </c>
      <c r="E1201" s="527" t="s">
        <v>1495</v>
      </c>
      <c r="F1201" s="527"/>
      <c r="G1201" s="168" t="s">
        <v>1</v>
      </c>
      <c r="H1201" s="169">
        <v>1.6500000000000001E-2</v>
      </c>
      <c r="I1201" s="170">
        <v>56.66</v>
      </c>
      <c r="J1201" s="280">
        <v>0.93</v>
      </c>
    </row>
    <row r="1202" spans="1:10" x14ac:dyDescent="0.2">
      <c r="A1202" s="281"/>
      <c r="B1202" s="282"/>
      <c r="C1202" s="282"/>
      <c r="D1202" s="282"/>
      <c r="E1202" s="282"/>
      <c r="F1202" s="283"/>
      <c r="G1202" s="282"/>
      <c r="H1202" s="283"/>
      <c r="I1202" s="282"/>
      <c r="J1202" s="284"/>
    </row>
    <row r="1203" spans="1:10" ht="13.5" thickBot="1" x14ac:dyDescent="0.25">
      <c r="A1203" s="281"/>
      <c r="B1203" s="282"/>
      <c r="C1203" s="282"/>
      <c r="D1203" s="282"/>
      <c r="E1203" s="282"/>
      <c r="F1203" s="283"/>
      <c r="G1203" s="282"/>
      <c r="H1203" s="283"/>
      <c r="I1203" s="282"/>
      <c r="J1203" s="284"/>
    </row>
    <row r="1204" spans="1:10" ht="13.5" thickTop="1" x14ac:dyDescent="0.2">
      <c r="A1204" s="285"/>
      <c r="B1204" s="171"/>
      <c r="C1204" s="171"/>
      <c r="D1204" s="171"/>
      <c r="E1204" s="171"/>
      <c r="F1204" s="171"/>
      <c r="G1204" s="171"/>
      <c r="H1204" s="171"/>
      <c r="I1204" s="171"/>
      <c r="J1204" s="286"/>
    </row>
    <row r="1205" spans="1:10" ht="15" x14ac:dyDescent="0.2">
      <c r="A1205" s="273"/>
      <c r="B1205" s="157" t="s">
        <v>399</v>
      </c>
      <c r="C1205" s="268" t="s">
        <v>1472</v>
      </c>
      <c r="D1205" s="268" t="s">
        <v>1473</v>
      </c>
      <c r="E1205" s="525" t="s">
        <v>1474</v>
      </c>
      <c r="F1205" s="525"/>
      <c r="G1205" s="158" t="s">
        <v>1475</v>
      </c>
      <c r="H1205" s="157" t="s">
        <v>1476</v>
      </c>
      <c r="I1205" s="157" t="s">
        <v>1477</v>
      </c>
      <c r="J1205" s="274" t="s">
        <v>1478</v>
      </c>
    </row>
    <row r="1206" spans="1:10" ht="25.5" x14ac:dyDescent="0.2">
      <c r="A1206" s="275" t="s">
        <v>409</v>
      </c>
      <c r="B1206" s="159" t="s">
        <v>2096</v>
      </c>
      <c r="C1206" s="267" t="s">
        <v>68</v>
      </c>
      <c r="D1206" s="267" t="s">
        <v>994</v>
      </c>
      <c r="E1206" s="526" t="s">
        <v>1864</v>
      </c>
      <c r="F1206" s="526"/>
      <c r="G1206" s="160" t="s">
        <v>1</v>
      </c>
      <c r="H1206" s="161">
        <v>1</v>
      </c>
      <c r="I1206" s="162">
        <v>19.64</v>
      </c>
      <c r="J1206" s="276">
        <v>19.64</v>
      </c>
    </row>
    <row r="1207" spans="1:10" ht="25.5" x14ac:dyDescent="0.2">
      <c r="A1207" s="277" t="s">
        <v>1482</v>
      </c>
      <c r="B1207" s="163" t="s">
        <v>1998</v>
      </c>
      <c r="C1207" s="259" t="s">
        <v>68</v>
      </c>
      <c r="D1207" s="259" t="s">
        <v>1999</v>
      </c>
      <c r="E1207" s="528" t="s">
        <v>1488</v>
      </c>
      <c r="F1207" s="528"/>
      <c r="G1207" s="164" t="s">
        <v>1489</v>
      </c>
      <c r="H1207" s="165">
        <v>0.1694</v>
      </c>
      <c r="I1207" s="166">
        <v>18.84</v>
      </c>
      <c r="J1207" s="278">
        <v>3.19</v>
      </c>
    </row>
    <row r="1208" spans="1:10" ht="25.5" x14ac:dyDescent="0.2">
      <c r="A1208" s="277" t="s">
        <v>1482</v>
      </c>
      <c r="B1208" s="163" t="s">
        <v>1865</v>
      </c>
      <c r="C1208" s="259" t="s">
        <v>68</v>
      </c>
      <c r="D1208" s="259" t="s">
        <v>1866</v>
      </c>
      <c r="E1208" s="528" t="s">
        <v>1488</v>
      </c>
      <c r="F1208" s="528"/>
      <c r="G1208" s="164" t="s">
        <v>1489</v>
      </c>
      <c r="H1208" s="165">
        <v>0.1694</v>
      </c>
      <c r="I1208" s="166">
        <v>22.12</v>
      </c>
      <c r="J1208" s="278">
        <v>3.74</v>
      </c>
    </row>
    <row r="1209" spans="1:10" x14ac:dyDescent="0.2">
      <c r="A1209" s="279" t="s">
        <v>1492</v>
      </c>
      <c r="B1209" s="167" t="s">
        <v>2002</v>
      </c>
      <c r="C1209" s="260" t="s">
        <v>68</v>
      </c>
      <c r="D1209" s="260" t="s">
        <v>2003</v>
      </c>
      <c r="E1209" s="527" t="s">
        <v>1495</v>
      </c>
      <c r="F1209" s="527"/>
      <c r="G1209" s="168" t="s">
        <v>1</v>
      </c>
      <c r="H1209" s="169">
        <v>2.8500000000000001E-2</v>
      </c>
      <c r="I1209" s="170">
        <v>2.0499999999999998</v>
      </c>
      <c r="J1209" s="280">
        <v>0.05</v>
      </c>
    </row>
    <row r="1210" spans="1:10" x14ac:dyDescent="0.2">
      <c r="A1210" s="279" t="s">
        <v>1492</v>
      </c>
      <c r="B1210" s="167" t="s">
        <v>2020</v>
      </c>
      <c r="C1210" s="260" t="s">
        <v>68</v>
      </c>
      <c r="D1210" s="260" t="s">
        <v>2021</v>
      </c>
      <c r="E1210" s="527" t="s">
        <v>1495</v>
      </c>
      <c r="F1210" s="527"/>
      <c r="G1210" s="168" t="s">
        <v>1</v>
      </c>
      <c r="H1210" s="169">
        <v>2.47E-2</v>
      </c>
      <c r="I1210" s="170">
        <v>50.01</v>
      </c>
      <c r="J1210" s="280">
        <v>1.23</v>
      </c>
    </row>
    <row r="1211" spans="1:10" ht="25.5" x14ac:dyDescent="0.2">
      <c r="A1211" s="279" t="s">
        <v>1492</v>
      </c>
      <c r="B1211" s="167" t="s">
        <v>2022</v>
      </c>
      <c r="C1211" s="260" t="s">
        <v>68</v>
      </c>
      <c r="D1211" s="260" t="s">
        <v>2023</v>
      </c>
      <c r="E1211" s="527" t="s">
        <v>1495</v>
      </c>
      <c r="F1211" s="527"/>
      <c r="G1211" s="168" t="s">
        <v>1</v>
      </c>
      <c r="H1211" s="169">
        <v>3.3000000000000002E-2</v>
      </c>
      <c r="I1211" s="170">
        <v>56.66</v>
      </c>
      <c r="J1211" s="280">
        <v>1.86</v>
      </c>
    </row>
    <row r="1212" spans="1:10" ht="25.5" x14ac:dyDescent="0.2">
      <c r="A1212" s="279" t="s">
        <v>1492</v>
      </c>
      <c r="B1212" s="167" t="s">
        <v>2097</v>
      </c>
      <c r="C1212" s="260" t="s">
        <v>68</v>
      </c>
      <c r="D1212" s="260" t="s">
        <v>2098</v>
      </c>
      <c r="E1212" s="527" t="s">
        <v>1495</v>
      </c>
      <c r="F1212" s="527"/>
      <c r="G1212" s="168" t="s">
        <v>1</v>
      </c>
      <c r="H1212" s="169">
        <v>1</v>
      </c>
      <c r="I1212" s="170">
        <v>9.57</v>
      </c>
      <c r="J1212" s="280">
        <v>9.57</v>
      </c>
    </row>
    <row r="1213" spans="1:10" x14ac:dyDescent="0.2">
      <c r="A1213" s="281"/>
      <c r="B1213" s="282"/>
      <c r="C1213" s="282"/>
      <c r="D1213" s="282"/>
      <c r="E1213" s="282"/>
      <c r="F1213" s="283"/>
      <c r="G1213" s="282"/>
      <c r="H1213" s="283"/>
      <c r="I1213" s="282"/>
      <c r="J1213" s="284"/>
    </row>
    <row r="1214" spans="1:10" ht="13.5" thickBot="1" x14ac:dyDescent="0.25">
      <c r="A1214" s="281"/>
      <c r="B1214" s="282"/>
      <c r="C1214" s="282"/>
      <c r="D1214" s="282"/>
      <c r="E1214" s="282"/>
      <c r="F1214" s="283"/>
      <c r="G1214" s="282"/>
      <c r="H1214" s="283"/>
      <c r="I1214" s="282"/>
      <c r="J1214" s="284"/>
    </row>
    <row r="1215" spans="1:10" ht="13.5" thickTop="1" x14ac:dyDescent="0.2">
      <c r="A1215" s="285"/>
      <c r="B1215" s="171"/>
      <c r="C1215" s="171"/>
      <c r="D1215" s="171"/>
      <c r="E1215" s="171"/>
      <c r="F1215" s="171"/>
      <c r="G1215" s="171"/>
      <c r="H1215" s="171"/>
      <c r="I1215" s="171"/>
      <c r="J1215" s="286"/>
    </row>
    <row r="1216" spans="1:10" ht="15" x14ac:dyDescent="0.2">
      <c r="A1216" s="273"/>
      <c r="B1216" s="157" t="s">
        <v>399</v>
      </c>
      <c r="C1216" s="268" t="s">
        <v>1472</v>
      </c>
      <c r="D1216" s="268" t="s">
        <v>1473</v>
      </c>
      <c r="E1216" s="525" t="s">
        <v>1474</v>
      </c>
      <c r="F1216" s="525"/>
      <c r="G1216" s="158" t="s">
        <v>1475</v>
      </c>
      <c r="H1216" s="157" t="s">
        <v>1476</v>
      </c>
      <c r="I1216" s="157" t="s">
        <v>1477</v>
      </c>
      <c r="J1216" s="274" t="s">
        <v>1478</v>
      </c>
    </row>
    <row r="1217" spans="1:10" ht="25.5" x14ac:dyDescent="0.2">
      <c r="A1217" s="275" t="s">
        <v>409</v>
      </c>
      <c r="B1217" s="159" t="s">
        <v>2099</v>
      </c>
      <c r="C1217" s="267" t="s">
        <v>68</v>
      </c>
      <c r="D1217" s="267" t="s">
        <v>995</v>
      </c>
      <c r="E1217" s="526" t="s">
        <v>1864</v>
      </c>
      <c r="F1217" s="526"/>
      <c r="G1217" s="160" t="s">
        <v>1</v>
      </c>
      <c r="H1217" s="161">
        <v>1</v>
      </c>
      <c r="I1217" s="162">
        <v>43.08</v>
      </c>
      <c r="J1217" s="276">
        <v>43.08</v>
      </c>
    </row>
    <row r="1218" spans="1:10" ht="25.5" x14ac:dyDescent="0.2">
      <c r="A1218" s="277" t="s">
        <v>1482</v>
      </c>
      <c r="B1218" s="163" t="s">
        <v>1865</v>
      </c>
      <c r="C1218" s="259" t="s">
        <v>68</v>
      </c>
      <c r="D1218" s="259" t="s">
        <v>1866</v>
      </c>
      <c r="E1218" s="528" t="s">
        <v>1488</v>
      </c>
      <c r="F1218" s="528"/>
      <c r="G1218" s="164" t="s">
        <v>1489</v>
      </c>
      <c r="H1218" s="165">
        <v>0.2</v>
      </c>
      <c r="I1218" s="166">
        <v>22.12</v>
      </c>
      <c r="J1218" s="278">
        <v>4.42</v>
      </c>
    </row>
    <row r="1219" spans="1:10" ht="25.5" x14ac:dyDescent="0.2">
      <c r="A1219" s="277" t="s">
        <v>1482</v>
      </c>
      <c r="B1219" s="163" t="s">
        <v>1998</v>
      </c>
      <c r="C1219" s="259" t="s">
        <v>68</v>
      </c>
      <c r="D1219" s="259" t="s">
        <v>1999</v>
      </c>
      <c r="E1219" s="528" t="s">
        <v>1488</v>
      </c>
      <c r="F1219" s="528"/>
      <c r="G1219" s="164" t="s">
        <v>1489</v>
      </c>
      <c r="H1219" s="165">
        <v>0.2</v>
      </c>
      <c r="I1219" s="166">
        <v>18.84</v>
      </c>
      <c r="J1219" s="278">
        <v>3.76</v>
      </c>
    </row>
    <row r="1220" spans="1:10" x14ac:dyDescent="0.2">
      <c r="A1220" s="279" t="s">
        <v>1492</v>
      </c>
      <c r="B1220" s="167" t="s">
        <v>2002</v>
      </c>
      <c r="C1220" s="260" t="s">
        <v>68</v>
      </c>
      <c r="D1220" s="260" t="s">
        <v>2003</v>
      </c>
      <c r="E1220" s="527" t="s">
        <v>1495</v>
      </c>
      <c r="F1220" s="527"/>
      <c r="G1220" s="168" t="s">
        <v>1</v>
      </c>
      <c r="H1220" s="169">
        <v>3.3300000000000003E-2</v>
      </c>
      <c r="I1220" s="170">
        <v>2.0499999999999998</v>
      </c>
      <c r="J1220" s="280">
        <v>0.06</v>
      </c>
    </row>
    <row r="1221" spans="1:10" x14ac:dyDescent="0.2">
      <c r="A1221" s="279" t="s">
        <v>1492</v>
      </c>
      <c r="B1221" s="167" t="s">
        <v>2020</v>
      </c>
      <c r="C1221" s="260" t="s">
        <v>68</v>
      </c>
      <c r="D1221" s="260" t="s">
        <v>2021</v>
      </c>
      <c r="E1221" s="527" t="s">
        <v>1495</v>
      </c>
      <c r="F1221" s="527"/>
      <c r="G1221" s="168" t="s">
        <v>1</v>
      </c>
      <c r="H1221" s="169">
        <v>3.1800000000000002E-2</v>
      </c>
      <c r="I1221" s="170">
        <v>50.01</v>
      </c>
      <c r="J1221" s="280">
        <v>1.59</v>
      </c>
    </row>
    <row r="1222" spans="1:10" ht="25.5" x14ac:dyDescent="0.2">
      <c r="A1222" s="279" t="s">
        <v>1492</v>
      </c>
      <c r="B1222" s="167" t="s">
        <v>2100</v>
      </c>
      <c r="C1222" s="260" t="s">
        <v>68</v>
      </c>
      <c r="D1222" s="260" t="s">
        <v>2101</v>
      </c>
      <c r="E1222" s="527" t="s">
        <v>1495</v>
      </c>
      <c r="F1222" s="527"/>
      <c r="G1222" s="168" t="s">
        <v>1</v>
      </c>
      <c r="H1222" s="169">
        <v>1</v>
      </c>
      <c r="I1222" s="170">
        <v>30.71</v>
      </c>
      <c r="J1222" s="280">
        <v>30.71</v>
      </c>
    </row>
    <row r="1223" spans="1:10" ht="25.5" x14ac:dyDescent="0.2">
      <c r="A1223" s="279" t="s">
        <v>1492</v>
      </c>
      <c r="B1223" s="167" t="s">
        <v>2022</v>
      </c>
      <c r="C1223" s="260" t="s">
        <v>68</v>
      </c>
      <c r="D1223" s="260" t="s">
        <v>2023</v>
      </c>
      <c r="E1223" s="527" t="s">
        <v>1495</v>
      </c>
      <c r="F1223" s="527"/>
      <c r="G1223" s="168" t="s">
        <v>1</v>
      </c>
      <c r="H1223" s="169">
        <v>4.4999999999999998E-2</v>
      </c>
      <c r="I1223" s="170">
        <v>56.66</v>
      </c>
      <c r="J1223" s="280">
        <v>2.54</v>
      </c>
    </row>
    <row r="1224" spans="1:10" x14ac:dyDescent="0.2">
      <c r="A1224" s="281"/>
      <c r="B1224" s="282"/>
      <c r="C1224" s="282"/>
      <c r="D1224" s="282"/>
      <c r="E1224" s="282"/>
      <c r="F1224" s="283"/>
      <c r="G1224" s="282"/>
      <c r="H1224" s="283"/>
      <c r="I1224" s="282"/>
      <c r="J1224" s="284"/>
    </row>
    <row r="1225" spans="1:10" ht="13.5" thickBot="1" x14ac:dyDescent="0.25">
      <c r="A1225" s="281"/>
      <c r="B1225" s="282"/>
      <c r="C1225" s="282"/>
      <c r="D1225" s="282"/>
      <c r="E1225" s="282"/>
      <c r="F1225" s="283"/>
      <c r="G1225" s="282"/>
      <c r="H1225" s="283"/>
      <c r="I1225" s="282"/>
      <c r="J1225" s="284"/>
    </row>
    <row r="1226" spans="1:10" ht="13.5" thickTop="1" x14ac:dyDescent="0.2">
      <c r="A1226" s="285"/>
      <c r="B1226" s="171"/>
      <c r="C1226" s="171"/>
      <c r="D1226" s="171"/>
      <c r="E1226" s="171"/>
      <c r="F1226" s="171"/>
      <c r="G1226" s="171"/>
      <c r="H1226" s="171"/>
      <c r="I1226" s="171"/>
      <c r="J1226" s="286"/>
    </row>
    <row r="1227" spans="1:10" ht="15" x14ac:dyDescent="0.2">
      <c r="A1227" s="273"/>
      <c r="B1227" s="157" t="s">
        <v>399</v>
      </c>
      <c r="C1227" s="268" t="s">
        <v>1472</v>
      </c>
      <c r="D1227" s="268" t="s">
        <v>1473</v>
      </c>
      <c r="E1227" s="525" t="s">
        <v>1474</v>
      </c>
      <c r="F1227" s="525"/>
      <c r="G1227" s="158" t="s">
        <v>1475</v>
      </c>
      <c r="H1227" s="157" t="s">
        <v>1476</v>
      </c>
      <c r="I1227" s="157" t="s">
        <v>1477</v>
      </c>
      <c r="J1227" s="274" t="s">
        <v>1478</v>
      </c>
    </row>
    <row r="1228" spans="1:10" ht="25.5" x14ac:dyDescent="0.2">
      <c r="A1228" s="275" t="s">
        <v>409</v>
      </c>
      <c r="B1228" s="159" t="s">
        <v>2102</v>
      </c>
      <c r="C1228" s="267" t="s">
        <v>68</v>
      </c>
      <c r="D1228" s="267" t="s">
        <v>996</v>
      </c>
      <c r="E1228" s="526" t="s">
        <v>1864</v>
      </c>
      <c r="F1228" s="526"/>
      <c r="G1228" s="160" t="s">
        <v>1</v>
      </c>
      <c r="H1228" s="161">
        <v>1</v>
      </c>
      <c r="I1228" s="162">
        <v>73.290000000000006</v>
      </c>
      <c r="J1228" s="276">
        <v>73.290000000000006</v>
      </c>
    </row>
    <row r="1229" spans="1:10" ht="25.5" x14ac:dyDescent="0.2">
      <c r="A1229" s="277" t="s">
        <v>1482</v>
      </c>
      <c r="B1229" s="163" t="s">
        <v>1998</v>
      </c>
      <c r="C1229" s="259" t="s">
        <v>68</v>
      </c>
      <c r="D1229" s="259" t="s">
        <v>1999</v>
      </c>
      <c r="E1229" s="528" t="s">
        <v>1488</v>
      </c>
      <c r="F1229" s="528"/>
      <c r="G1229" s="164" t="s">
        <v>1489</v>
      </c>
      <c r="H1229" s="165">
        <v>0.24590000000000001</v>
      </c>
      <c r="I1229" s="166">
        <v>18.84</v>
      </c>
      <c r="J1229" s="278">
        <v>4.63</v>
      </c>
    </row>
    <row r="1230" spans="1:10" ht="25.5" x14ac:dyDescent="0.2">
      <c r="A1230" s="277" t="s">
        <v>1482</v>
      </c>
      <c r="B1230" s="163" t="s">
        <v>1865</v>
      </c>
      <c r="C1230" s="259" t="s">
        <v>68</v>
      </c>
      <c r="D1230" s="259" t="s">
        <v>1866</v>
      </c>
      <c r="E1230" s="528" t="s">
        <v>1488</v>
      </c>
      <c r="F1230" s="528"/>
      <c r="G1230" s="164" t="s">
        <v>1489</v>
      </c>
      <c r="H1230" s="165">
        <v>0.24590000000000001</v>
      </c>
      <c r="I1230" s="166">
        <v>22.12</v>
      </c>
      <c r="J1230" s="278">
        <v>5.43</v>
      </c>
    </row>
    <row r="1231" spans="1:10" ht="25.5" x14ac:dyDescent="0.2">
      <c r="A1231" s="279" t="s">
        <v>1492</v>
      </c>
      <c r="B1231" s="167" t="s">
        <v>2103</v>
      </c>
      <c r="C1231" s="260" t="s">
        <v>68</v>
      </c>
      <c r="D1231" s="260" t="s">
        <v>2104</v>
      </c>
      <c r="E1231" s="527" t="s">
        <v>1495</v>
      </c>
      <c r="F1231" s="527"/>
      <c r="G1231" s="168" t="s">
        <v>1</v>
      </c>
      <c r="H1231" s="169">
        <v>1</v>
      </c>
      <c r="I1231" s="170">
        <v>56.97</v>
      </c>
      <c r="J1231" s="280">
        <v>56.97</v>
      </c>
    </row>
    <row r="1232" spans="1:10" ht="25.5" x14ac:dyDescent="0.2">
      <c r="A1232" s="279" t="s">
        <v>1492</v>
      </c>
      <c r="B1232" s="167" t="s">
        <v>2022</v>
      </c>
      <c r="C1232" s="260" t="s">
        <v>68</v>
      </c>
      <c r="D1232" s="260" t="s">
        <v>2023</v>
      </c>
      <c r="E1232" s="527" t="s">
        <v>1495</v>
      </c>
      <c r="F1232" s="527"/>
      <c r="G1232" s="168" t="s">
        <v>1</v>
      </c>
      <c r="H1232" s="169">
        <v>7.4999999999999997E-2</v>
      </c>
      <c r="I1232" s="170">
        <v>56.66</v>
      </c>
      <c r="J1232" s="280">
        <v>4.24</v>
      </c>
    </row>
    <row r="1233" spans="1:10" x14ac:dyDescent="0.2">
      <c r="A1233" s="279" t="s">
        <v>1492</v>
      </c>
      <c r="B1233" s="167" t="s">
        <v>2020</v>
      </c>
      <c r="C1233" s="260" t="s">
        <v>68</v>
      </c>
      <c r="D1233" s="260" t="s">
        <v>2021</v>
      </c>
      <c r="E1233" s="527" t="s">
        <v>1495</v>
      </c>
      <c r="F1233" s="527"/>
      <c r="G1233" s="168" t="s">
        <v>1</v>
      </c>
      <c r="H1233" s="169">
        <v>3.8800000000000001E-2</v>
      </c>
      <c r="I1233" s="170">
        <v>50.01</v>
      </c>
      <c r="J1233" s="280">
        <v>1.94</v>
      </c>
    </row>
    <row r="1234" spans="1:10" x14ac:dyDescent="0.2">
      <c r="A1234" s="279" t="s">
        <v>1492</v>
      </c>
      <c r="B1234" s="167" t="s">
        <v>2002</v>
      </c>
      <c r="C1234" s="260" t="s">
        <v>68</v>
      </c>
      <c r="D1234" s="260" t="s">
        <v>2003</v>
      </c>
      <c r="E1234" s="527" t="s">
        <v>1495</v>
      </c>
      <c r="F1234" s="527"/>
      <c r="G1234" s="168" t="s">
        <v>1</v>
      </c>
      <c r="H1234" s="169">
        <v>4.1300000000000003E-2</v>
      </c>
      <c r="I1234" s="170">
        <v>2.0499999999999998</v>
      </c>
      <c r="J1234" s="280">
        <v>0.08</v>
      </c>
    </row>
    <row r="1235" spans="1:10" x14ac:dyDescent="0.2">
      <c r="A1235" s="281"/>
      <c r="B1235" s="282"/>
      <c r="C1235" s="282"/>
      <c r="D1235" s="282"/>
      <c r="E1235" s="282"/>
      <c r="F1235" s="283"/>
      <c r="G1235" s="282"/>
      <c r="H1235" s="283"/>
      <c r="I1235" s="282"/>
      <c r="J1235" s="284"/>
    </row>
    <row r="1236" spans="1:10" ht="13.5" thickBot="1" x14ac:dyDescent="0.25">
      <c r="A1236" s="281"/>
      <c r="B1236" s="282"/>
      <c r="C1236" s="282"/>
      <c r="D1236" s="282"/>
      <c r="E1236" s="282"/>
      <c r="F1236" s="283"/>
      <c r="G1236" s="282"/>
      <c r="H1236" s="283"/>
      <c r="I1236" s="282"/>
      <c r="J1236" s="284"/>
    </row>
    <row r="1237" spans="1:10" ht="13.5" thickTop="1" x14ac:dyDescent="0.2">
      <c r="A1237" s="285"/>
      <c r="B1237" s="171"/>
      <c r="C1237" s="171"/>
      <c r="D1237" s="171"/>
      <c r="E1237" s="171"/>
      <c r="F1237" s="171"/>
      <c r="G1237" s="171"/>
      <c r="H1237" s="171"/>
      <c r="I1237" s="171"/>
      <c r="J1237" s="286"/>
    </row>
    <row r="1238" spans="1:10" ht="15" x14ac:dyDescent="0.2">
      <c r="A1238" s="273"/>
      <c r="B1238" s="157" t="s">
        <v>399</v>
      </c>
      <c r="C1238" s="268" t="s">
        <v>1472</v>
      </c>
      <c r="D1238" s="268" t="s">
        <v>1473</v>
      </c>
      <c r="E1238" s="525" t="s">
        <v>1474</v>
      </c>
      <c r="F1238" s="525"/>
      <c r="G1238" s="158" t="s">
        <v>1475</v>
      </c>
      <c r="H1238" s="157" t="s">
        <v>1476</v>
      </c>
      <c r="I1238" s="157" t="s">
        <v>1477</v>
      </c>
      <c r="J1238" s="274" t="s">
        <v>1478</v>
      </c>
    </row>
    <row r="1239" spans="1:10" ht="25.5" x14ac:dyDescent="0.2">
      <c r="A1239" s="275" t="s">
        <v>409</v>
      </c>
      <c r="B1239" s="159" t="s">
        <v>2105</v>
      </c>
      <c r="C1239" s="267" t="s">
        <v>68</v>
      </c>
      <c r="D1239" s="267" t="s">
        <v>998</v>
      </c>
      <c r="E1239" s="526" t="s">
        <v>1864</v>
      </c>
      <c r="F1239" s="526"/>
      <c r="G1239" s="160" t="s">
        <v>1</v>
      </c>
      <c r="H1239" s="161">
        <v>1</v>
      </c>
      <c r="I1239" s="162">
        <v>12.37</v>
      </c>
      <c r="J1239" s="276">
        <v>12.37</v>
      </c>
    </row>
    <row r="1240" spans="1:10" ht="25.5" x14ac:dyDescent="0.2">
      <c r="A1240" s="277" t="s">
        <v>1482</v>
      </c>
      <c r="B1240" s="163" t="s">
        <v>1998</v>
      </c>
      <c r="C1240" s="259" t="s">
        <v>68</v>
      </c>
      <c r="D1240" s="259" t="s">
        <v>1999</v>
      </c>
      <c r="E1240" s="528" t="s">
        <v>1488</v>
      </c>
      <c r="F1240" s="528"/>
      <c r="G1240" s="164" t="s">
        <v>1489</v>
      </c>
      <c r="H1240" s="165">
        <v>0.1047</v>
      </c>
      <c r="I1240" s="166">
        <v>18.84</v>
      </c>
      <c r="J1240" s="278">
        <v>1.97</v>
      </c>
    </row>
    <row r="1241" spans="1:10" ht="25.5" x14ac:dyDescent="0.2">
      <c r="A1241" s="277" t="s">
        <v>1482</v>
      </c>
      <c r="B1241" s="163" t="s">
        <v>1865</v>
      </c>
      <c r="C1241" s="259" t="s">
        <v>68</v>
      </c>
      <c r="D1241" s="259" t="s">
        <v>1866</v>
      </c>
      <c r="E1241" s="528" t="s">
        <v>1488</v>
      </c>
      <c r="F1241" s="528"/>
      <c r="G1241" s="164" t="s">
        <v>1489</v>
      </c>
      <c r="H1241" s="165">
        <v>0.1047</v>
      </c>
      <c r="I1241" s="166">
        <v>22.12</v>
      </c>
      <c r="J1241" s="278">
        <v>2.31</v>
      </c>
    </row>
    <row r="1242" spans="1:10" ht="25.5" x14ac:dyDescent="0.2">
      <c r="A1242" s="279" t="s">
        <v>1492</v>
      </c>
      <c r="B1242" s="167" t="s">
        <v>2106</v>
      </c>
      <c r="C1242" s="260" t="s">
        <v>68</v>
      </c>
      <c r="D1242" s="260" t="s">
        <v>2107</v>
      </c>
      <c r="E1242" s="527" t="s">
        <v>1495</v>
      </c>
      <c r="F1242" s="527"/>
      <c r="G1242" s="168" t="s">
        <v>1</v>
      </c>
      <c r="H1242" s="169">
        <v>1</v>
      </c>
      <c r="I1242" s="170">
        <v>6.63</v>
      </c>
      <c r="J1242" s="280">
        <v>6.63</v>
      </c>
    </row>
    <row r="1243" spans="1:10" ht="25.5" x14ac:dyDescent="0.2">
      <c r="A1243" s="279" t="s">
        <v>1492</v>
      </c>
      <c r="B1243" s="167" t="s">
        <v>2022</v>
      </c>
      <c r="C1243" s="260" t="s">
        <v>68</v>
      </c>
      <c r="D1243" s="260" t="s">
        <v>2023</v>
      </c>
      <c r="E1243" s="527" t="s">
        <v>1495</v>
      </c>
      <c r="F1243" s="527"/>
      <c r="G1243" s="168" t="s">
        <v>1</v>
      </c>
      <c r="H1243" s="169">
        <v>1.43E-2</v>
      </c>
      <c r="I1243" s="170">
        <v>56.66</v>
      </c>
      <c r="J1243" s="280">
        <v>0.81</v>
      </c>
    </row>
    <row r="1244" spans="1:10" x14ac:dyDescent="0.2">
      <c r="A1244" s="279" t="s">
        <v>1492</v>
      </c>
      <c r="B1244" s="167" t="s">
        <v>2002</v>
      </c>
      <c r="C1244" s="260" t="s">
        <v>68</v>
      </c>
      <c r="D1244" s="260" t="s">
        <v>2003</v>
      </c>
      <c r="E1244" s="527" t="s">
        <v>1495</v>
      </c>
      <c r="F1244" s="527"/>
      <c r="G1244" s="168" t="s">
        <v>1</v>
      </c>
      <c r="H1244" s="169">
        <v>1.8499999999999999E-2</v>
      </c>
      <c r="I1244" s="170">
        <v>2.0499999999999998</v>
      </c>
      <c r="J1244" s="280">
        <v>0.03</v>
      </c>
    </row>
    <row r="1245" spans="1:10" x14ac:dyDescent="0.2">
      <c r="A1245" s="279" t="s">
        <v>1492</v>
      </c>
      <c r="B1245" s="167" t="s">
        <v>2020</v>
      </c>
      <c r="C1245" s="260" t="s">
        <v>68</v>
      </c>
      <c r="D1245" s="260" t="s">
        <v>2021</v>
      </c>
      <c r="E1245" s="527" t="s">
        <v>1495</v>
      </c>
      <c r="F1245" s="527"/>
      <c r="G1245" s="168" t="s">
        <v>1</v>
      </c>
      <c r="H1245" s="169">
        <v>1.24E-2</v>
      </c>
      <c r="I1245" s="170">
        <v>50.01</v>
      </c>
      <c r="J1245" s="280">
        <v>0.62</v>
      </c>
    </row>
    <row r="1246" spans="1:10" x14ac:dyDescent="0.2">
      <c r="A1246" s="281"/>
      <c r="B1246" s="282"/>
      <c r="C1246" s="282"/>
      <c r="D1246" s="282"/>
      <c r="E1246" s="282"/>
      <c r="F1246" s="283"/>
      <c r="G1246" s="282"/>
      <c r="H1246" s="283"/>
      <c r="I1246" s="282"/>
      <c r="J1246" s="284"/>
    </row>
    <row r="1247" spans="1:10" ht="13.5" thickBot="1" x14ac:dyDescent="0.25">
      <c r="A1247" s="281"/>
      <c r="B1247" s="282"/>
      <c r="C1247" s="282"/>
      <c r="D1247" s="282"/>
      <c r="E1247" s="282"/>
      <c r="F1247" s="283"/>
      <c r="G1247" s="282"/>
      <c r="H1247" s="283"/>
      <c r="I1247" s="282"/>
      <c r="J1247" s="284"/>
    </row>
    <row r="1248" spans="1:10" ht="13.5" thickTop="1" x14ac:dyDescent="0.2">
      <c r="A1248" s="285"/>
      <c r="B1248" s="171"/>
      <c r="C1248" s="171"/>
      <c r="D1248" s="171"/>
      <c r="E1248" s="171"/>
      <c r="F1248" s="171"/>
      <c r="G1248" s="171"/>
      <c r="H1248" s="171"/>
      <c r="I1248" s="171"/>
      <c r="J1248" s="286"/>
    </row>
    <row r="1249" spans="1:10" ht="15" x14ac:dyDescent="0.2">
      <c r="A1249" s="273"/>
      <c r="B1249" s="157" t="s">
        <v>399</v>
      </c>
      <c r="C1249" s="268" t="s">
        <v>1472</v>
      </c>
      <c r="D1249" s="268" t="s">
        <v>1473</v>
      </c>
      <c r="E1249" s="525" t="s">
        <v>1474</v>
      </c>
      <c r="F1249" s="525"/>
      <c r="G1249" s="158" t="s">
        <v>1475</v>
      </c>
      <c r="H1249" s="157" t="s">
        <v>1476</v>
      </c>
      <c r="I1249" s="157" t="s">
        <v>1477</v>
      </c>
      <c r="J1249" s="274" t="s">
        <v>1478</v>
      </c>
    </row>
    <row r="1250" spans="1:10" ht="25.5" x14ac:dyDescent="0.2">
      <c r="A1250" s="275" t="s">
        <v>409</v>
      </c>
      <c r="B1250" s="159" t="s">
        <v>2108</v>
      </c>
      <c r="C1250" s="267" t="s">
        <v>68</v>
      </c>
      <c r="D1250" s="267" t="s">
        <v>2109</v>
      </c>
      <c r="E1250" s="526" t="s">
        <v>1864</v>
      </c>
      <c r="F1250" s="526"/>
      <c r="G1250" s="160" t="s">
        <v>1</v>
      </c>
      <c r="H1250" s="161">
        <v>1</v>
      </c>
      <c r="I1250" s="162">
        <v>17.690000000000001</v>
      </c>
      <c r="J1250" s="276">
        <v>17.690000000000001</v>
      </c>
    </row>
    <row r="1251" spans="1:10" ht="25.5" x14ac:dyDescent="0.2">
      <c r="A1251" s="277" t="s">
        <v>1482</v>
      </c>
      <c r="B1251" s="163" t="s">
        <v>1998</v>
      </c>
      <c r="C1251" s="259" t="s">
        <v>68</v>
      </c>
      <c r="D1251" s="259" t="s">
        <v>1999</v>
      </c>
      <c r="E1251" s="528" t="s">
        <v>1488</v>
      </c>
      <c r="F1251" s="528"/>
      <c r="G1251" s="164" t="s">
        <v>1489</v>
      </c>
      <c r="H1251" s="165">
        <v>0.1318</v>
      </c>
      <c r="I1251" s="166">
        <v>18.84</v>
      </c>
      <c r="J1251" s="278">
        <v>2.48</v>
      </c>
    </row>
    <row r="1252" spans="1:10" ht="25.5" x14ac:dyDescent="0.2">
      <c r="A1252" s="277" t="s">
        <v>1482</v>
      </c>
      <c r="B1252" s="163" t="s">
        <v>1865</v>
      </c>
      <c r="C1252" s="259" t="s">
        <v>68</v>
      </c>
      <c r="D1252" s="259" t="s">
        <v>1866</v>
      </c>
      <c r="E1252" s="528" t="s">
        <v>1488</v>
      </c>
      <c r="F1252" s="528"/>
      <c r="G1252" s="164" t="s">
        <v>1489</v>
      </c>
      <c r="H1252" s="165">
        <v>0.1318</v>
      </c>
      <c r="I1252" s="166">
        <v>22.12</v>
      </c>
      <c r="J1252" s="278">
        <v>2.91</v>
      </c>
    </row>
    <row r="1253" spans="1:10" x14ac:dyDescent="0.2">
      <c r="A1253" s="279" t="s">
        <v>1492</v>
      </c>
      <c r="B1253" s="167" t="s">
        <v>2002</v>
      </c>
      <c r="C1253" s="260" t="s">
        <v>68</v>
      </c>
      <c r="D1253" s="260" t="s">
        <v>2003</v>
      </c>
      <c r="E1253" s="527" t="s">
        <v>1495</v>
      </c>
      <c r="F1253" s="527"/>
      <c r="G1253" s="168" t="s">
        <v>1</v>
      </c>
      <c r="H1253" s="169">
        <v>2.4400000000000002E-2</v>
      </c>
      <c r="I1253" s="170">
        <v>2.0499999999999998</v>
      </c>
      <c r="J1253" s="280">
        <v>0.05</v>
      </c>
    </row>
    <row r="1254" spans="1:10" ht="25.5" x14ac:dyDescent="0.2">
      <c r="A1254" s="279" t="s">
        <v>1492</v>
      </c>
      <c r="B1254" s="167" t="s">
        <v>2022</v>
      </c>
      <c r="C1254" s="260" t="s">
        <v>68</v>
      </c>
      <c r="D1254" s="260" t="s">
        <v>2023</v>
      </c>
      <c r="E1254" s="527" t="s">
        <v>1495</v>
      </c>
      <c r="F1254" s="527"/>
      <c r="G1254" s="168" t="s">
        <v>1</v>
      </c>
      <c r="H1254" s="169">
        <v>2.2499999999999999E-2</v>
      </c>
      <c r="I1254" s="170">
        <v>56.66</v>
      </c>
      <c r="J1254" s="280">
        <v>1.27</v>
      </c>
    </row>
    <row r="1255" spans="1:10" x14ac:dyDescent="0.2">
      <c r="A1255" s="279" t="s">
        <v>1492</v>
      </c>
      <c r="B1255" s="167" t="s">
        <v>2020</v>
      </c>
      <c r="C1255" s="260" t="s">
        <v>68</v>
      </c>
      <c r="D1255" s="260" t="s">
        <v>2021</v>
      </c>
      <c r="E1255" s="527" t="s">
        <v>1495</v>
      </c>
      <c r="F1255" s="527"/>
      <c r="G1255" s="168" t="s">
        <v>1</v>
      </c>
      <c r="H1255" s="169">
        <v>1.7600000000000001E-2</v>
      </c>
      <c r="I1255" s="170">
        <v>50.01</v>
      </c>
      <c r="J1255" s="280">
        <v>0.88</v>
      </c>
    </row>
    <row r="1256" spans="1:10" ht="25.5" x14ac:dyDescent="0.2">
      <c r="A1256" s="279" t="s">
        <v>1492</v>
      </c>
      <c r="B1256" s="167" t="s">
        <v>2110</v>
      </c>
      <c r="C1256" s="260" t="s">
        <v>68</v>
      </c>
      <c r="D1256" s="260" t="s">
        <v>2111</v>
      </c>
      <c r="E1256" s="527" t="s">
        <v>1495</v>
      </c>
      <c r="F1256" s="527"/>
      <c r="G1256" s="168" t="s">
        <v>1</v>
      </c>
      <c r="H1256" s="169">
        <v>1</v>
      </c>
      <c r="I1256" s="170">
        <v>10.1</v>
      </c>
      <c r="J1256" s="280">
        <v>10.1</v>
      </c>
    </row>
    <row r="1257" spans="1:10" x14ac:dyDescent="0.2">
      <c r="A1257" s="281"/>
      <c r="B1257" s="282"/>
      <c r="C1257" s="282"/>
      <c r="D1257" s="282"/>
      <c r="E1257" s="282"/>
      <c r="F1257" s="283"/>
      <c r="G1257" s="282"/>
      <c r="H1257" s="283"/>
      <c r="I1257" s="282"/>
      <c r="J1257" s="284"/>
    </row>
    <row r="1258" spans="1:10" ht="13.5" thickBot="1" x14ac:dyDescent="0.25">
      <c r="A1258" s="281"/>
      <c r="B1258" s="282"/>
      <c r="C1258" s="282"/>
      <c r="D1258" s="282"/>
      <c r="E1258" s="282"/>
      <c r="F1258" s="283"/>
      <c r="G1258" s="282"/>
      <c r="H1258" s="283"/>
      <c r="I1258" s="282"/>
      <c r="J1258" s="284"/>
    </row>
    <row r="1259" spans="1:10" ht="13.5" thickTop="1" x14ac:dyDescent="0.2">
      <c r="A1259" s="285"/>
      <c r="B1259" s="171"/>
      <c r="C1259" s="171"/>
      <c r="D1259" s="171"/>
      <c r="E1259" s="171"/>
      <c r="F1259" s="171"/>
      <c r="G1259" s="171"/>
      <c r="H1259" s="171"/>
      <c r="I1259" s="171"/>
      <c r="J1259" s="286"/>
    </row>
    <row r="1260" spans="1:10" ht="15" x14ac:dyDescent="0.2">
      <c r="A1260" s="273"/>
      <c r="B1260" s="157" t="s">
        <v>399</v>
      </c>
      <c r="C1260" s="268" t="s">
        <v>1472</v>
      </c>
      <c r="D1260" s="268" t="s">
        <v>1473</v>
      </c>
      <c r="E1260" s="525" t="s">
        <v>1474</v>
      </c>
      <c r="F1260" s="525"/>
      <c r="G1260" s="158" t="s">
        <v>1475</v>
      </c>
      <c r="H1260" s="157" t="s">
        <v>1476</v>
      </c>
      <c r="I1260" s="157" t="s">
        <v>1477</v>
      </c>
      <c r="J1260" s="274" t="s">
        <v>1478</v>
      </c>
    </row>
    <row r="1261" spans="1:10" ht="38.25" x14ac:dyDescent="0.2">
      <c r="A1261" s="275" t="s">
        <v>409</v>
      </c>
      <c r="B1261" s="159" t="s">
        <v>2112</v>
      </c>
      <c r="C1261" s="267" t="s">
        <v>68</v>
      </c>
      <c r="D1261" s="267" t="s">
        <v>1003</v>
      </c>
      <c r="E1261" s="526" t="s">
        <v>1864</v>
      </c>
      <c r="F1261" s="526"/>
      <c r="G1261" s="160" t="s">
        <v>1</v>
      </c>
      <c r="H1261" s="161">
        <v>1</v>
      </c>
      <c r="I1261" s="162">
        <v>18.2</v>
      </c>
      <c r="J1261" s="276">
        <v>18.2</v>
      </c>
    </row>
    <row r="1262" spans="1:10" ht="25.5" x14ac:dyDescent="0.2">
      <c r="A1262" s="277" t="s">
        <v>1482</v>
      </c>
      <c r="B1262" s="163" t="s">
        <v>1998</v>
      </c>
      <c r="C1262" s="259" t="s">
        <v>68</v>
      </c>
      <c r="D1262" s="259" t="s">
        <v>1999</v>
      </c>
      <c r="E1262" s="528" t="s">
        <v>1488</v>
      </c>
      <c r="F1262" s="528"/>
      <c r="G1262" s="164" t="s">
        <v>1489</v>
      </c>
      <c r="H1262" s="165">
        <v>0.17480000000000001</v>
      </c>
      <c r="I1262" s="166">
        <v>18.84</v>
      </c>
      <c r="J1262" s="278">
        <v>3.29</v>
      </c>
    </row>
    <row r="1263" spans="1:10" ht="25.5" x14ac:dyDescent="0.2">
      <c r="A1263" s="277" t="s">
        <v>1482</v>
      </c>
      <c r="B1263" s="163" t="s">
        <v>1865</v>
      </c>
      <c r="C1263" s="259" t="s">
        <v>68</v>
      </c>
      <c r="D1263" s="259" t="s">
        <v>1866</v>
      </c>
      <c r="E1263" s="528" t="s">
        <v>1488</v>
      </c>
      <c r="F1263" s="528"/>
      <c r="G1263" s="164" t="s">
        <v>1489</v>
      </c>
      <c r="H1263" s="165">
        <v>0.17480000000000001</v>
      </c>
      <c r="I1263" s="166">
        <v>22.12</v>
      </c>
      <c r="J1263" s="278">
        <v>3.86</v>
      </c>
    </row>
    <row r="1264" spans="1:10" ht="25.5" x14ac:dyDescent="0.2">
      <c r="A1264" s="279" t="s">
        <v>1492</v>
      </c>
      <c r="B1264" s="167" t="s">
        <v>2113</v>
      </c>
      <c r="C1264" s="260" t="s">
        <v>68</v>
      </c>
      <c r="D1264" s="260" t="s">
        <v>2114</v>
      </c>
      <c r="E1264" s="527" t="s">
        <v>1495</v>
      </c>
      <c r="F1264" s="527"/>
      <c r="G1264" s="168" t="s">
        <v>1</v>
      </c>
      <c r="H1264" s="169">
        <v>1</v>
      </c>
      <c r="I1264" s="170">
        <v>9.93</v>
      </c>
      <c r="J1264" s="280">
        <v>9.93</v>
      </c>
    </row>
    <row r="1265" spans="1:10" x14ac:dyDescent="0.2">
      <c r="A1265" s="279" t="s">
        <v>1492</v>
      </c>
      <c r="B1265" s="167" t="s">
        <v>2020</v>
      </c>
      <c r="C1265" s="260" t="s">
        <v>68</v>
      </c>
      <c r="D1265" s="260" t="s">
        <v>2021</v>
      </c>
      <c r="E1265" s="527" t="s">
        <v>1495</v>
      </c>
      <c r="F1265" s="527"/>
      <c r="G1265" s="168" t="s">
        <v>1</v>
      </c>
      <c r="H1265" s="169">
        <v>8.8000000000000005E-3</v>
      </c>
      <c r="I1265" s="170">
        <v>50.01</v>
      </c>
      <c r="J1265" s="280">
        <v>0.44</v>
      </c>
    </row>
    <row r="1266" spans="1:10" ht="25.5" x14ac:dyDescent="0.2">
      <c r="A1266" s="279" t="s">
        <v>1492</v>
      </c>
      <c r="B1266" s="167" t="s">
        <v>2022</v>
      </c>
      <c r="C1266" s="260" t="s">
        <v>68</v>
      </c>
      <c r="D1266" s="260" t="s">
        <v>2023</v>
      </c>
      <c r="E1266" s="527" t="s">
        <v>1495</v>
      </c>
      <c r="F1266" s="527"/>
      <c r="G1266" s="168" t="s">
        <v>1</v>
      </c>
      <c r="H1266" s="169">
        <v>1.0500000000000001E-2</v>
      </c>
      <c r="I1266" s="170">
        <v>56.66</v>
      </c>
      <c r="J1266" s="280">
        <v>0.59</v>
      </c>
    </row>
    <row r="1267" spans="1:10" x14ac:dyDescent="0.2">
      <c r="A1267" s="279" t="s">
        <v>1492</v>
      </c>
      <c r="B1267" s="167" t="s">
        <v>2002</v>
      </c>
      <c r="C1267" s="260" t="s">
        <v>68</v>
      </c>
      <c r="D1267" s="260" t="s">
        <v>2003</v>
      </c>
      <c r="E1267" s="527" t="s">
        <v>1495</v>
      </c>
      <c r="F1267" s="527"/>
      <c r="G1267" s="168" t="s">
        <v>1</v>
      </c>
      <c r="H1267" s="169">
        <v>4.8399999999999999E-2</v>
      </c>
      <c r="I1267" s="170">
        <v>2.0499999999999998</v>
      </c>
      <c r="J1267" s="280">
        <v>0.09</v>
      </c>
    </row>
    <row r="1268" spans="1:10" x14ac:dyDescent="0.2">
      <c r="A1268" s="281"/>
      <c r="B1268" s="282"/>
      <c r="C1268" s="282"/>
      <c r="D1268" s="282"/>
      <c r="E1268" s="282"/>
      <c r="F1268" s="283"/>
      <c r="G1268" s="282"/>
      <c r="H1268" s="283"/>
      <c r="I1268" s="282"/>
      <c r="J1268" s="284"/>
    </row>
    <row r="1269" spans="1:10" ht="13.5" thickBot="1" x14ac:dyDescent="0.25">
      <c r="A1269" s="281"/>
      <c r="B1269" s="282"/>
      <c r="C1269" s="282"/>
      <c r="D1269" s="282"/>
      <c r="E1269" s="282"/>
      <c r="F1269" s="283"/>
      <c r="G1269" s="282"/>
      <c r="H1269" s="283"/>
      <c r="I1269" s="282"/>
      <c r="J1269" s="284"/>
    </row>
    <row r="1270" spans="1:10" ht="13.5" thickTop="1" x14ac:dyDescent="0.2">
      <c r="A1270" s="285"/>
      <c r="B1270" s="171"/>
      <c r="C1270" s="171"/>
      <c r="D1270" s="171"/>
      <c r="E1270" s="171"/>
      <c r="F1270" s="171"/>
      <c r="G1270" s="171"/>
      <c r="H1270" s="171"/>
      <c r="I1270" s="171"/>
      <c r="J1270" s="286"/>
    </row>
    <row r="1271" spans="1:10" ht="15" x14ac:dyDescent="0.2">
      <c r="A1271" s="273"/>
      <c r="B1271" s="157" t="s">
        <v>399</v>
      </c>
      <c r="C1271" s="268" t="s">
        <v>1472</v>
      </c>
      <c r="D1271" s="268" t="s">
        <v>1473</v>
      </c>
      <c r="E1271" s="525" t="s">
        <v>1474</v>
      </c>
      <c r="F1271" s="525"/>
      <c r="G1271" s="158" t="s">
        <v>1475</v>
      </c>
      <c r="H1271" s="157" t="s">
        <v>1476</v>
      </c>
      <c r="I1271" s="157" t="s">
        <v>1477</v>
      </c>
      <c r="J1271" s="274" t="s">
        <v>1478</v>
      </c>
    </row>
    <row r="1272" spans="1:10" ht="38.25" x14ac:dyDescent="0.2">
      <c r="A1272" s="275" t="s">
        <v>409</v>
      </c>
      <c r="B1272" s="159" t="s">
        <v>2115</v>
      </c>
      <c r="C1272" s="267" t="s">
        <v>68</v>
      </c>
      <c r="D1272" s="267" t="s">
        <v>1004</v>
      </c>
      <c r="E1272" s="526" t="s">
        <v>1864</v>
      </c>
      <c r="F1272" s="526"/>
      <c r="G1272" s="160" t="s">
        <v>1</v>
      </c>
      <c r="H1272" s="161">
        <v>1</v>
      </c>
      <c r="I1272" s="162">
        <v>19.77</v>
      </c>
      <c r="J1272" s="276">
        <v>19.77</v>
      </c>
    </row>
    <row r="1273" spans="1:10" ht="25.5" x14ac:dyDescent="0.2">
      <c r="A1273" s="277" t="s">
        <v>1482</v>
      </c>
      <c r="B1273" s="163" t="s">
        <v>1865</v>
      </c>
      <c r="C1273" s="259" t="s">
        <v>68</v>
      </c>
      <c r="D1273" s="259" t="s">
        <v>1866</v>
      </c>
      <c r="E1273" s="528" t="s">
        <v>1488</v>
      </c>
      <c r="F1273" s="528"/>
      <c r="G1273" s="164" t="s">
        <v>1489</v>
      </c>
      <c r="H1273" s="165">
        <v>0.18870000000000001</v>
      </c>
      <c r="I1273" s="166">
        <v>22.12</v>
      </c>
      <c r="J1273" s="278">
        <v>4.17</v>
      </c>
    </row>
    <row r="1274" spans="1:10" ht="25.5" x14ac:dyDescent="0.2">
      <c r="A1274" s="277" t="s">
        <v>1482</v>
      </c>
      <c r="B1274" s="163" t="s">
        <v>1998</v>
      </c>
      <c r="C1274" s="259" t="s">
        <v>68</v>
      </c>
      <c r="D1274" s="259" t="s">
        <v>1999</v>
      </c>
      <c r="E1274" s="528" t="s">
        <v>1488</v>
      </c>
      <c r="F1274" s="528"/>
      <c r="G1274" s="164" t="s">
        <v>1489</v>
      </c>
      <c r="H1274" s="165">
        <v>0.18870000000000001</v>
      </c>
      <c r="I1274" s="166">
        <v>18.84</v>
      </c>
      <c r="J1274" s="278">
        <v>3.55</v>
      </c>
    </row>
    <row r="1275" spans="1:10" ht="25.5" x14ac:dyDescent="0.2">
      <c r="A1275" s="279" t="s">
        <v>1492</v>
      </c>
      <c r="B1275" s="167" t="s">
        <v>2116</v>
      </c>
      <c r="C1275" s="260" t="s">
        <v>68</v>
      </c>
      <c r="D1275" s="260" t="s">
        <v>2117</v>
      </c>
      <c r="E1275" s="527" t="s">
        <v>1495</v>
      </c>
      <c r="F1275" s="527"/>
      <c r="G1275" s="168" t="s">
        <v>1</v>
      </c>
      <c r="H1275" s="169">
        <v>1</v>
      </c>
      <c r="I1275" s="170">
        <v>10.93</v>
      </c>
      <c r="J1275" s="280">
        <v>10.93</v>
      </c>
    </row>
    <row r="1276" spans="1:10" x14ac:dyDescent="0.2">
      <c r="A1276" s="279" t="s">
        <v>1492</v>
      </c>
      <c r="B1276" s="167" t="s">
        <v>2020</v>
      </c>
      <c r="C1276" s="260" t="s">
        <v>68</v>
      </c>
      <c r="D1276" s="260" t="s">
        <v>2021</v>
      </c>
      <c r="E1276" s="527" t="s">
        <v>1495</v>
      </c>
      <c r="F1276" s="527"/>
      <c r="G1276" s="168" t="s">
        <v>1</v>
      </c>
      <c r="H1276" s="169">
        <v>8.8000000000000005E-3</v>
      </c>
      <c r="I1276" s="170">
        <v>50.01</v>
      </c>
      <c r="J1276" s="280">
        <v>0.44</v>
      </c>
    </row>
    <row r="1277" spans="1:10" x14ac:dyDescent="0.2">
      <c r="A1277" s="279" t="s">
        <v>1492</v>
      </c>
      <c r="B1277" s="167" t="s">
        <v>2002</v>
      </c>
      <c r="C1277" s="260" t="s">
        <v>68</v>
      </c>
      <c r="D1277" s="260" t="s">
        <v>2003</v>
      </c>
      <c r="E1277" s="527" t="s">
        <v>1495</v>
      </c>
      <c r="F1277" s="527"/>
      <c r="G1277" s="168" t="s">
        <v>1</v>
      </c>
      <c r="H1277" s="169">
        <v>4.8399999999999999E-2</v>
      </c>
      <c r="I1277" s="170">
        <v>2.0499999999999998</v>
      </c>
      <c r="J1277" s="280">
        <v>0.09</v>
      </c>
    </row>
    <row r="1278" spans="1:10" ht="25.5" x14ac:dyDescent="0.2">
      <c r="A1278" s="279" t="s">
        <v>1492</v>
      </c>
      <c r="B1278" s="167" t="s">
        <v>2022</v>
      </c>
      <c r="C1278" s="260" t="s">
        <v>68</v>
      </c>
      <c r="D1278" s="260" t="s">
        <v>2023</v>
      </c>
      <c r="E1278" s="527" t="s">
        <v>1495</v>
      </c>
      <c r="F1278" s="527"/>
      <c r="G1278" s="168" t="s">
        <v>1</v>
      </c>
      <c r="H1278" s="169">
        <v>1.0500000000000001E-2</v>
      </c>
      <c r="I1278" s="170">
        <v>56.66</v>
      </c>
      <c r="J1278" s="280">
        <v>0.59</v>
      </c>
    </row>
    <row r="1279" spans="1:10" x14ac:dyDescent="0.2">
      <c r="A1279" s="281"/>
      <c r="B1279" s="282"/>
      <c r="C1279" s="282"/>
      <c r="D1279" s="282"/>
      <c r="E1279" s="282"/>
      <c r="F1279" s="283"/>
      <c r="G1279" s="282"/>
      <c r="H1279" s="283"/>
      <c r="I1279" s="282"/>
      <c r="J1279" s="284"/>
    </row>
    <row r="1280" spans="1:10" ht="13.5" thickBot="1" x14ac:dyDescent="0.25">
      <c r="A1280" s="281"/>
      <c r="B1280" s="282"/>
      <c r="C1280" s="282"/>
      <c r="D1280" s="282"/>
      <c r="E1280" s="282"/>
      <c r="F1280" s="283"/>
      <c r="G1280" s="282"/>
      <c r="H1280" s="283"/>
      <c r="I1280" s="282"/>
      <c r="J1280" s="284"/>
    </row>
    <row r="1281" spans="1:10" ht="13.5" thickTop="1" x14ac:dyDescent="0.2">
      <c r="A1281" s="285"/>
      <c r="B1281" s="171"/>
      <c r="C1281" s="171"/>
      <c r="D1281" s="171"/>
      <c r="E1281" s="171"/>
      <c r="F1281" s="171"/>
      <c r="G1281" s="171"/>
      <c r="H1281" s="171"/>
      <c r="I1281" s="171"/>
      <c r="J1281" s="286"/>
    </row>
    <row r="1282" spans="1:10" ht="15" x14ac:dyDescent="0.2">
      <c r="A1282" s="273"/>
      <c r="B1282" s="157" t="s">
        <v>399</v>
      </c>
      <c r="C1282" s="268" t="s">
        <v>1472</v>
      </c>
      <c r="D1282" s="268" t="s">
        <v>1473</v>
      </c>
      <c r="E1282" s="525" t="s">
        <v>1474</v>
      </c>
      <c r="F1282" s="525"/>
      <c r="G1282" s="158" t="s">
        <v>1475</v>
      </c>
      <c r="H1282" s="157" t="s">
        <v>1476</v>
      </c>
      <c r="I1282" s="157" t="s">
        <v>1477</v>
      </c>
      <c r="J1282" s="274" t="s">
        <v>1478</v>
      </c>
    </row>
    <row r="1283" spans="1:10" ht="25.5" x14ac:dyDescent="0.2">
      <c r="A1283" s="275" t="s">
        <v>409</v>
      </c>
      <c r="B1283" s="159" t="s">
        <v>2118</v>
      </c>
      <c r="C1283" s="267" t="s">
        <v>68</v>
      </c>
      <c r="D1283" s="267" t="s">
        <v>1005</v>
      </c>
      <c r="E1283" s="526" t="s">
        <v>1864</v>
      </c>
      <c r="F1283" s="526"/>
      <c r="G1283" s="160" t="s">
        <v>1</v>
      </c>
      <c r="H1283" s="161">
        <v>1</v>
      </c>
      <c r="I1283" s="162">
        <v>64.36</v>
      </c>
      <c r="J1283" s="276">
        <v>64.36</v>
      </c>
    </row>
    <row r="1284" spans="1:10" ht="25.5" x14ac:dyDescent="0.2">
      <c r="A1284" s="277" t="s">
        <v>1482</v>
      </c>
      <c r="B1284" s="163" t="s">
        <v>1865</v>
      </c>
      <c r="C1284" s="259" t="s">
        <v>68</v>
      </c>
      <c r="D1284" s="259" t="s">
        <v>1866</v>
      </c>
      <c r="E1284" s="528" t="s">
        <v>1488</v>
      </c>
      <c r="F1284" s="528"/>
      <c r="G1284" s="164" t="s">
        <v>1489</v>
      </c>
      <c r="H1284" s="165">
        <v>0.14849999999999999</v>
      </c>
      <c r="I1284" s="166">
        <v>22.12</v>
      </c>
      <c r="J1284" s="278">
        <v>3.28</v>
      </c>
    </row>
    <row r="1285" spans="1:10" ht="25.5" x14ac:dyDescent="0.2">
      <c r="A1285" s="277" t="s">
        <v>1482</v>
      </c>
      <c r="B1285" s="163" t="s">
        <v>1998</v>
      </c>
      <c r="C1285" s="259" t="s">
        <v>68</v>
      </c>
      <c r="D1285" s="259" t="s">
        <v>1999</v>
      </c>
      <c r="E1285" s="528" t="s">
        <v>1488</v>
      </c>
      <c r="F1285" s="528"/>
      <c r="G1285" s="164" t="s">
        <v>1489</v>
      </c>
      <c r="H1285" s="165">
        <v>0.14849999999999999</v>
      </c>
      <c r="I1285" s="166">
        <v>18.84</v>
      </c>
      <c r="J1285" s="278">
        <v>2.79</v>
      </c>
    </row>
    <row r="1286" spans="1:10" x14ac:dyDescent="0.2">
      <c r="A1286" s="279" t="s">
        <v>1492</v>
      </c>
      <c r="B1286" s="167" t="s">
        <v>2119</v>
      </c>
      <c r="C1286" s="260" t="s">
        <v>68</v>
      </c>
      <c r="D1286" s="260" t="s">
        <v>2120</v>
      </c>
      <c r="E1286" s="527" t="s">
        <v>1495</v>
      </c>
      <c r="F1286" s="527"/>
      <c r="G1286" s="168" t="s">
        <v>1</v>
      </c>
      <c r="H1286" s="169">
        <v>1.32E-2</v>
      </c>
      <c r="I1286" s="170">
        <v>7.37</v>
      </c>
      <c r="J1286" s="280">
        <v>0.09</v>
      </c>
    </row>
    <row r="1287" spans="1:10" x14ac:dyDescent="0.2">
      <c r="A1287" s="279" t="s">
        <v>1492</v>
      </c>
      <c r="B1287" s="167" t="s">
        <v>2121</v>
      </c>
      <c r="C1287" s="260" t="s">
        <v>68</v>
      </c>
      <c r="D1287" s="260" t="s">
        <v>2122</v>
      </c>
      <c r="E1287" s="527" t="s">
        <v>1495</v>
      </c>
      <c r="F1287" s="527"/>
      <c r="G1287" s="168" t="s">
        <v>1</v>
      </c>
      <c r="H1287" s="169">
        <v>1</v>
      </c>
      <c r="I1287" s="170">
        <v>58.2</v>
      </c>
      <c r="J1287" s="280">
        <v>58.2</v>
      </c>
    </row>
    <row r="1288" spans="1:10" x14ac:dyDescent="0.2">
      <c r="A1288" s="281"/>
      <c r="B1288" s="282"/>
      <c r="C1288" s="282"/>
      <c r="D1288" s="282"/>
      <c r="E1288" s="282"/>
      <c r="F1288" s="283"/>
      <c r="G1288" s="282"/>
      <c r="H1288" s="283"/>
      <c r="I1288" s="282"/>
      <c r="J1288" s="284"/>
    </row>
    <row r="1289" spans="1:10" ht="13.5" thickBot="1" x14ac:dyDescent="0.25">
      <c r="A1289" s="281"/>
      <c r="B1289" s="282"/>
      <c r="C1289" s="282"/>
      <c r="D1289" s="282"/>
      <c r="E1289" s="282"/>
      <c r="F1289" s="283"/>
      <c r="G1289" s="282"/>
      <c r="H1289" s="283"/>
      <c r="I1289" s="282"/>
      <c r="J1289" s="284"/>
    </row>
    <row r="1290" spans="1:10" ht="13.5" thickTop="1" x14ac:dyDescent="0.2">
      <c r="A1290" s="285"/>
      <c r="B1290" s="171"/>
      <c r="C1290" s="171"/>
      <c r="D1290" s="171"/>
      <c r="E1290" s="171"/>
      <c r="F1290" s="171"/>
      <c r="G1290" s="171"/>
      <c r="H1290" s="171"/>
      <c r="I1290" s="171"/>
      <c r="J1290" s="286"/>
    </row>
    <row r="1291" spans="1:10" ht="15" x14ac:dyDescent="0.2">
      <c r="A1291" s="273"/>
      <c r="B1291" s="157" t="s">
        <v>399</v>
      </c>
      <c r="C1291" s="268" t="s">
        <v>1472</v>
      </c>
      <c r="D1291" s="268" t="s">
        <v>1473</v>
      </c>
      <c r="E1291" s="525" t="s">
        <v>1474</v>
      </c>
      <c r="F1291" s="525"/>
      <c r="G1291" s="158" t="s">
        <v>1475</v>
      </c>
      <c r="H1291" s="157" t="s">
        <v>1476</v>
      </c>
      <c r="I1291" s="157" t="s">
        <v>1477</v>
      </c>
      <c r="J1291" s="274" t="s">
        <v>1478</v>
      </c>
    </row>
    <row r="1292" spans="1:10" ht="25.5" x14ac:dyDescent="0.2">
      <c r="A1292" s="275" t="s">
        <v>409</v>
      </c>
      <c r="B1292" s="159" t="s">
        <v>2123</v>
      </c>
      <c r="C1292" s="267" t="s">
        <v>68</v>
      </c>
      <c r="D1292" s="267" t="s">
        <v>1007</v>
      </c>
      <c r="E1292" s="526" t="s">
        <v>1864</v>
      </c>
      <c r="F1292" s="526"/>
      <c r="G1292" s="160" t="s">
        <v>1</v>
      </c>
      <c r="H1292" s="161">
        <v>1</v>
      </c>
      <c r="I1292" s="162">
        <v>308.10000000000002</v>
      </c>
      <c r="J1292" s="276">
        <v>308.10000000000002</v>
      </c>
    </row>
    <row r="1293" spans="1:10" ht="25.5" x14ac:dyDescent="0.2">
      <c r="A1293" s="277" t="s">
        <v>1482</v>
      </c>
      <c r="B1293" s="163" t="s">
        <v>1998</v>
      </c>
      <c r="C1293" s="259" t="s">
        <v>68</v>
      </c>
      <c r="D1293" s="259" t="s">
        <v>1999</v>
      </c>
      <c r="E1293" s="528" t="s">
        <v>1488</v>
      </c>
      <c r="F1293" s="528"/>
      <c r="G1293" s="164" t="s">
        <v>1489</v>
      </c>
      <c r="H1293" s="165">
        <v>0.4546</v>
      </c>
      <c r="I1293" s="166">
        <v>18.84</v>
      </c>
      <c r="J1293" s="278">
        <v>8.56</v>
      </c>
    </row>
    <row r="1294" spans="1:10" ht="25.5" x14ac:dyDescent="0.2">
      <c r="A1294" s="277" t="s">
        <v>1482</v>
      </c>
      <c r="B1294" s="163" t="s">
        <v>1865</v>
      </c>
      <c r="C1294" s="259" t="s">
        <v>68</v>
      </c>
      <c r="D1294" s="259" t="s">
        <v>1866</v>
      </c>
      <c r="E1294" s="528" t="s">
        <v>1488</v>
      </c>
      <c r="F1294" s="528"/>
      <c r="G1294" s="164" t="s">
        <v>1489</v>
      </c>
      <c r="H1294" s="165">
        <v>0.4546</v>
      </c>
      <c r="I1294" s="166">
        <v>22.12</v>
      </c>
      <c r="J1294" s="278">
        <v>10.050000000000001</v>
      </c>
    </row>
    <row r="1295" spans="1:10" x14ac:dyDescent="0.2">
      <c r="A1295" s="279" t="s">
        <v>1492</v>
      </c>
      <c r="B1295" s="167" t="s">
        <v>2124</v>
      </c>
      <c r="C1295" s="260" t="s">
        <v>68</v>
      </c>
      <c r="D1295" s="260" t="s">
        <v>2125</v>
      </c>
      <c r="E1295" s="527" t="s">
        <v>1495</v>
      </c>
      <c r="F1295" s="527"/>
      <c r="G1295" s="168" t="s">
        <v>1</v>
      </c>
      <c r="H1295" s="169">
        <v>1</v>
      </c>
      <c r="I1295" s="170">
        <v>289.27</v>
      </c>
      <c r="J1295" s="280">
        <v>289.27</v>
      </c>
    </row>
    <row r="1296" spans="1:10" x14ac:dyDescent="0.2">
      <c r="A1296" s="279" t="s">
        <v>1492</v>
      </c>
      <c r="B1296" s="167" t="s">
        <v>2119</v>
      </c>
      <c r="C1296" s="260" t="s">
        <v>68</v>
      </c>
      <c r="D1296" s="260" t="s">
        <v>2120</v>
      </c>
      <c r="E1296" s="527" t="s">
        <v>1495</v>
      </c>
      <c r="F1296" s="527"/>
      <c r="G1296" s="168" t="s">
        <v>1</v>
      </c>
      <c r="H1296" s="169">
        <v>3.0200000000000001E-2</v>
      </c>
      <c r="I1296" s="170">
        <v>7.37</v>
      </c>
      <c r="J1296" s="280">
        <v>0.22</v>
      </c>
    </row>
    <row r="1297" spans="1:10" x14ac:dyDescent="0.2">
      <c r="A1297" s="281"/>
      <c r="B1297" s="282"/>
      <c r="C1297" s="282"/>
      <c r="D1297" s="282"/>
      <c r="E1297" s="282"/>
      <c r="F1297" s="283"/>
      <c r="G1297" s="282"/>
      <c r="H1297" s="283"/>
      <c r="I1297" s="282"/>
      <c r="J1297" s="284"/>
    </row>
    <row r="1298" spans="1:10" ht="13.5" thickBot="1" x14ac:dyDescent="0.25">
      <c r="A1298" s="281"/>
      <c r="B1298" s="282"/>
      <c r="C1298" s="282"/>
      <c r="D1298" s="282"/>
      <c r="E1298" s="282"/>
      <c r="F1298" s="283"/>
      <c r="G1298" s="282"/>
      <c r="H1298" s="283"/>
      <c r="I1298" s="282"/>
      <c r="J1298" s="284"/>
    </row>
    <row r="1299" spans="1:10" ht="13.5" thickTop="1" x14ac:dyDescent="0.2">
      <c r="A1299" s="285"/>
      <c r="B1299" s="171"/>
      <c r="C1299" s="171"/>
      <c r="D1299" s="171"/>
      <c r="E1299" s="171"/>
      <c r="F1299" s="171"/>
      <c r="G1299" s="171"/>
      <c r="H1299" s="171"/>
      <c r="I1299" s="171"/>
      <c r="J1299" s="286"/>
    </row>
    <row r="1300" spans="1:10" ht="15" x14ac:dyDescent="0.2">
      <c r="A1300" s="273"/>
      <c r="B1300" s="157" t="s">
        <v>399</v>
      </c>
      <c r="C1300" s="268" t="s">
        <v>1472</v>
      </c>
      <c r="D1300" s="268" t="s">
        <v>1473</v>
      </c>
      <c r="E1300" s="525" t="s">
        <v>1474</v>
      </c>
      <c r="F1300" s="525"/>
      <c r="G1300" s="158" t="s">
        <v>1475</v>
      </c>
      <c r="H1300" s="157" t="s">
        <v>1476</v>
      </c>
      <c r="I1300" s="157" t="s">
        <v>1477</v>
      </c>
      <c r="J1300" s="274" t="s">
        <v>1478</v>
      </c>
    </row>
    <row r="1301" spans="1:10" ht="25.5" x14ac:dyDescent="0.2">
      <c r="A1301" s="275" t="s">
        <v>409</v>
      </c>
      <c r="B1301" s="159" t="s">
        <v>2126</v>
      </c>
      <c r="C1301" s="267" t="s">
        <v>68</v>
      </c>
      <c r="D1301" s="267" t="s">
        <v>1008</v>
      </c>
      <c r="E1301" s="526" t="s">
        <v>1864</v>
      </c>
      <c r="F1301" s="526"/>
      <c r="G1301" s="160" t="s">
        <v>1</v>
      </c>
      <c r="H1301" s="161">
        <v>1</v>
      </c>
      <c r="I1301" s="162">
        <v>153.56</v>
      </c>
      <c r="J1301" s="276">
        <v>153.56</v>
      </c>
    </row>
    <row r="1302" spans="1:10" ht="25.5" x14ac:dyDescent="0.2">
      <c r="A1302" s="277" t="s">
        <v>1482</v>
      </c>
      <c r="B1302" s="163" t="s">
        <v>1998</v>
      </c>
      <c r="C1302" s="259" t="s">
        <v>68</v>
      </c>
      <c r="D1302" s="259" t="s">
        <v>1999</v>
      </c>
      <c r="E1302" s="528" t="s">
        <v>1488</v>
      </c>
      <c r="F1302" s="528"/>
      <c r="G1302" s="164" t="s">
        <v>1489</v>
      </c>
      <c r="H1302" s="165">
        <v>0.33979999999999999</v>
      </c>
      <c r="I1302" s="166">
        <v>18.84</v>
      </c>
      <c r="J1302" s="278">
        <v>6.4</v>
      </c>
    </row>
    <row r="1303" spans="1:10" ht="25.5" x14ac:dyDescent="0.2">
      <c r="A1303" s="277" t="s">
        <v>1482</v>
      </c>
      <c r="B1303" s="163" t="s">
        <v>1865</v>
      </c>
      <c r="C1303" s="259" t="s">
        <v>68</v>
      </c>
      <c r="D1303" s="259" t="s">
        <v>1866</v>
      </c>
      <c r="E1303" s="528" t="s">
        <v>1488</v>
      </c>
      <c r="F1303" s="528"/>
      <c r="G1303" s="164" t="s">
        <v>1489</v>
      </c>
      <c r="H1303" s="165">
        <v>0.33979999999999999</v>
      </c>
      <c r="I1303" s="166">
        <v>22.12</v>
      </c>
      <c r="J1303" s="278">
        <v>7.51</v>
      </c>
    </row>
    <row r="1304" spans="1:10" x14ac:dyDescent="0.2">
      <c r="A1304" s="279" t="s">
        <v>1492</v>
      </c>
      <c r="B1304" s="167" t="s">
        <v>2119</v>
      </c>
      <c r="C1304" s="260" t="s">
        <v>68</v>
      </c>
      <c r="D1304" s="260" t="s">
        <v>2120</v>
      </c>
      <c r="E1304" s="527" t="s">
        <v>1495</v>
      </c>
      <c r="F1304" s="527"/>
      <c r="G1304" s="168" t="s">
        <v>1</v>
      </c>
      <c r="H1304" s="169">
        <v>2.4E-2</v>
      </c>
      <c r="I1304" s="170">
        <v>7.37</v>
      </c>
      <c r="J1304" s="280">
        <v>0.17</v>
      </c>
    </row>
    <row r="1305" spans="1:10" x14ac:dyDescent="0.2">
      <c r="A1305" s="279" t="s">
        <v>1492</v>
      </c>
      <c r="B1305" s="167" t="s">
        <v>2127</v>
      </c>
      <c r="C1305" s="260" t="s">
        <v>68</v>
      </c>
      <c r="D1305" s="260" t="s">
        <v>2128</v>
      </c>
      <c r="E1305" s="527" t="s">
        <v>1495</v>
      </c>
      <c r="F1305" s="527"/>
      <c r="G1305" s="168" t="s">
        <v>1</v>
      </c>
      <c r="H1305" s="169">
        <v>1</v>
      </c>
      <c r="I1305" s="170">
        <v>139.47999999999999</v>
      </c>
      <c r="J1305" s="280">
        <v>139.47999999999999</v>
      </c>
    </row>
    <row r="1306" spans="1:10" x14ac:dyDescent="0.2">
      <c r="A1306" s="281"/>
      <c r="B1306" s="282"/>
      <c r="C1306" s="282"/>
      <c r="D1306" s="282"/>
      <c r="E1306" s="282"/>
      <c r="F1306" s="283"/>
      <c r="G1306" s="282"/>
      <c r="H1306" s="283"/>
      <c r="I1306" s="282"/>
      <c r="J1306" s="284"/>
    </row>
    <row r="1307" spans="1:10" ht="13.5" thickBot="1" x14ac:dyDescent="0.25">
      <c r="A1307" s="281"/>
      <c r="B1307" s="282"/>
      <c r="C1307" s="282"/>
      <c r="D1307" s="282"/>
      <c r="E1307" s="282"/>
      <c r="F1307" s="283"/>
      <c r="G1307" s="282"/>
      <c r="H1307" s="283"/>
      <c r="I1307" s="282"/>
      <c r="J1307" s="284"/>
    </row>
    <row r="1308" spans="1:10" ht="13.5" thickTop="1" x14ac:dyDescent="0.2">
      <c r="A1308" s="285"/>
      <c r="B1308" s="171"/>
      <c r="C1308" s="171"/>
      <c r="D1308" s="171"/>
      <c r="E1308" s="171"/>
      <c r="F1308" s="171"/>
      <c r="G1308" s="171"/>
      <c r="H1308" s="171"/>
      <c r="I1308" s="171"/>
      <c r="J1308" s="286"/>
    </row>
    <row r="1309" spans="1:10" ht="15" x14ac:dyDescent="0.2">
      <c r="A1309" s="273"/>
      <c r="B1309" s="157" t="s">
        <v>399</v>
      </c>
      <c r="C1309" s="268" t="s">
        <v>1472</v>
      </c>
      <c r="D1309" s="268" t="s">
        <v>1473</v>
      </c>
      <c r="E1309" s="525" t="s">
        <v>1474</v>
      </c>
      <c r="F1309" s="525"/>
      <c r="G1309" s="158" t="s">
        <v>1475</v>
      </c>
      <c r="H1309" s="157" t="s">
        <v>1476</v>
      </c>
      <c r="I1309" s="157" t="s">
        <v>1477</v>
      </c>
      <c r="J1309" s="274" t="s">
        <v>1478</v>
      </c>
    </row>
    <row r="1310" spans="1:10" ht="38.25" x14ac:dyDescent="0.2">
      <c r="A1310" s="275" t="s">
        <v>409</v>
      </c>
      <c r="B1310" s="159" t="s">
        <v>2129</v>
      </c>
      <c r="C1310" s="267" t="s">
        <v>68</v>
      </c>
      <c r="D1310" s="267" t="s">
        <v>1009</v>
      </c>
      <c r="E1310" s="526" t="s">
        <v>1864</v>
      </c>
      <c r="F1310" s="526"/>
      <c r="G1310" s="160" t="s">
        <v>1</v>
      </c>
      <c r="H1310" s="161">
        <v>1</v>
      </c>
      <c r="I1310" s="162">
        <v>175.58</v>
      </c>
      <c r="J1310" s="276">
        <v>175.58</v>
      </c>
    </row>
    <row r="1311" spans="1:10" ht="25.5" x14ac:dyDescent="0.2">
      <c r="A1311" s="277" t="s">
        <v>1482</v>
      </c>
      <c r="B1311" s="163" t="s">
        <v>1998</v>
      </c>
      <c r="C1311" s="259" t="s">
        <v>68</v>
      </c>
      <c r="D1311" s="259" t="s">
        <v>1999</v>
      </c>
      <c r="E1311" s="528" t="s">
        <v>1488</v>
      </c>
      <c r="F1311" s="528"/>
      <c r="G1311" s="164" t="s">
        <v>1489</v>
      </c>
      <c r="H1311" s="165">
        <v>0.37430000000000002</v>
      </c>
      <c r="I1311" s="166">
        <v>18.84</v>
      </c>
      <c r="J1311" s="278">
        <v>7.05</v>
      </c>
    </row>
    <row r="1312" spans="1:10" ht="25.5" x14ac:dyDescent="0.2">
      <c r="A1312" s="277" t="s">
        <v>1482</v>
      </c>
      <c r="B1312" s="163" t="s">
        <v>1865</v>
      </c>
      <c r="C1312" s="259" t="s">
        <v>68</v>
      </c>
      <c r="D1312" s="259" t="s">
        <v>1866</v>
      </c>
      <c r="E1312" s="528" t="s">
        <v>1488</v>
      </c>
      <c r="F1312" s="528"/>
      <c r="G1312" s="164" t="s">
        <v>1489</v>
      </c>
      <c r="H1312" s="165">
        <v>0.37430000000000002</v>
      </c>
      <c r="I1312" s="166">
        <v>22.12</v>
      </c>
      <c r="J1312" s="278">
        <v>8.27</v>
      </c>
    </row>
    <row r="1313" spans="1:10" ht="25.5" x14ac:dyDescent="0.2">
      <c r="A1313" s="279" t="s">
        <v>1492</v>
      </c>
      <c r="B1313" s="167" t="s">
        <v>2130</v>
      </c>
      <c r="C1313" s="260" t="s">
        <v>68</v>
      </c>
      <c r="D1313" s="260" t="s">
        <v>2131</v>
      </c>
      <c r="E1313" s="527" t="s">
        <v>1495</v>
      </c>
      <c r="F1313" s="527"/>
      <c r="G1313" s="168" t="s">
        <v>1</v>
      </c>
      <c r="H1313" s="169">
        <v>1</v>
      </c>
      <c r="I1313" s="170">
        <v>160.12</v>
      </c>
      <c r="J1313" s="280">
        <v>160.12</v>
      </c>
    </row>
    <row r="1314" spans="1:10" x14ac:dyDescent="0.2">
      <c r="A1314" s="279" t="s">
        <v>1492</v>
      </c>
      <c r="B1314" s="167" t="s">
        <v>2119</v>
      </c>
      <c r="C1314" s="260" t="s">
        <v>68</v>
      </c>
      <c r="D1314" s="260" t="s">
        <v>2120</v>
      </c>
      <c r="E1314" s="527" t="s">
        <v>1495</v>
      </c>
      <c r="F1314" s="527"/>
      <c r="G1314" s="168" t="s">
        <v>1</v>
      </c>
      <c r="H1314" s="169">
        <v>1.9199999999999998E-2</v>
      </c>
      <c r="I1314" s="170">
        <v>7.37</v>
      </c>
      <c r="J1314" s="280">
        <v>0.14000000000000001</v>
      </c>
    </row>
    <row r="1315" spans="1:10" x14ac:dyDescent="0.2">
      <c r="A1315" s="281"/>
      <c r="B1315" s="282"/>
      <c r="C1315" s="282"/>
      <c r="D1315" s="282"/>
      <c r="E1315" s="282"/>
      <c r="F1315" s="283"/>
      <c r="G1315" s="282"/>
      <c r="H1315" s="283"/>
      <c r="I1315" s="282"/>
      <c r="J1315" s="284"/>
    </row>
    <row r="1316" spans="1:10" ht="13.5" thickBot="1" x14ac:dyDescent="0.25">
      <c r="A1316" s="281"/>
      <c r="B1316" s="282"/>
      <c r="C1316" s="282"/>
      <c r="D1316" s="282"/>
      <c r="E1316" s="282"/>
      <c r="F1316" s="283"/>
      <c r="G1316" s="282"/>
      <c r="H1316" s="283"/>
      <c r="I1316" s="282"/>
      <c r="J1316" s="284"/>
    </row>
    <row r="1317" spans="1:10" ht="13.5" thickTop="1" x14ac:dyDescent="0.2">
      <c r="A1317" s="285"/>
      <c r="B1317" s="171"/>
      <c r="C1317" s="171"/>
      <c r="D1317" s="171"/>
      <c r="E1317" s="171"/>
      <c r="F1317" s="171"/>
      <c r="G1317" s="171"/>
      <c r="H1317" s="171"/>
      <c r="I1317" s="171"/>
      <c r="J1317" s="286"/>
    </row>
    <row r="1318" spans="1:10" ht="15" x14ac:dyDescent="0.2">
      <c r="A1318" s="273"/>
      <c r="B1318" s="157" t="s">
        <v>399</v>
      </c>
      <c r="C1318" s="268" t="s">
        <v>1472</v>
      </c>
      <c r="D1318" s="268" t="s">
        <v>1473</v>
      </c>
      <c r="E1318" s="525" t="s">
        <v>1474</v>
      </c>
      <c r="F1318" s="525"/>
      <c r="G1318" s="158" t="s">
        <v>1475</v>
      </c>
      <c r="H1318" s="157" t="s">
        <v>1476</v>
      </c>
      <c r="I1318" s="157" t="s">
        <v>1477</v>
      </c>
      <c r="J1318" s="274" t="s">
        <v>1478</v>
      </c>
    </row>
    <row r="1319" spans="1:10" ht="38.25" x14ac:dyDescent="0.2">
      <c r="A1319" s="275" t="s">
        <v>409</v>
      </c>
      <c r="B1319" s="159" t="s">
        <v>2132</v>
      </c>
      <c r="C1319" s="267" t="s">
        <v>68</v>
      </c>
      <c r="D1319" s="267" t="s">
        <v>2133</v>
      </c>
      <c r="E1319" s="526" t="s">
        <v>1864</v>
      </c>
      <c r="F1319" s="526"/>
      <c r="G1319" s="160" t="s">
        <v>1</v>
      </c>
      <c r="H1319" s="161">
        <v>1</v>
      </c>
      <c r="I1319" s="162">
        <v>99.07</v>
      </c>
      <c r="J1319" s="276">
        <v>99.07</v>
      </c>
    </row>
    <row r="1320" spans="1:10" ht="25.5" x14ac:dyDescent="0.2">
      <c r="A1320" s="277" t="s">
        <v>1482</v>
      </c>
      <c r="B1320" s="163" t="s">
        <v>1865</v>
      </c>
      <c r="C1320" s="259" t="s">
        <v>68</v>
      </c>
      <c r="D1320" s="259" t="s">
        <v>1866</v>
      </c>
      <c r="E1320" s="528" t="s">
        <v>1488</v>
      </c>
      <c r="F1320" s="528"/>
      <c r="G1320" s="164" t="s">
        <v>1489</v>
      </c>
      <c r="H1320" s="165">
        <v>0.22120000000000001</v>
      </c>
      <c r="I1320" s="166">
        <v>22.12</v>
      </c>
      <c r="J1320" s="278">
        <v>4.8899999999999997</v>
      </c>
    </row>
    <row r="1321" spans="1:10" ht="25.5" x14ac:dyDescent="0.2">
      <c r="A1321" s="277" t="s">
        <v>1482</v>
      </c>
      <c r="B1321" s="163" t="s">
        <v>1998</v>
      </c>
      <c r="C1321" s="259" t="s">
        <v>68</v>
      </c>
      <c r="D1321" s="259" t="s">
        <v>1999</v>
      </c>
      <c r="E1321" s="528" t="s">
        <v>1488</v>
      </c>
      <c r="F1321" s="528"/>
      <c r="G1321" s="164" t="s">
        <v>1489</v>
      </c>
      <c r="H1321" s="165">
        <v>0.22120000000000001</v>
      </c>
      <c r="I1321" s="166">
        <v>18.84</v>
      </c>
      <c r="J1321" s="278">
        <v>4.16</v>
      </c>
    </row>
    <row r="1322" spans="1:10" x14ac:dyDescent="0.2">
      <c r="A1322" s="279" t="s">
        <v>1492</v>
      </c>
      <c r="B1322" s="167" t="s">
        <v>2119</v>
      </c>
      <c r="C1322" s="260" t="s">
        <v>68</v>
      </c>
      <c r="D1322" s="260" t="s">
        <v>2120</v>
      </c>
      <c r="E1322" s="527" t="s">
        <v>1495</v>
      </c>
      <c r="F1322" s="527"/>
      <c r="G1322" s="168" t="s">
        <v>1</v>
      </c>
      <c r="H1322" s="169">
        <v>1.06E-2</v>
      </c>
      <c r="I1322" s="170">
        <v>7.37</v>
      </c>
      <c r="J1322" s="280">
        <v>7.0000000000000007E-2</v>
      </c>
    </row>
    <row r="1323" spans="1:10" ht="25.5" x14ac:dyDescent="0.2">
      <c r="A1323" s="279" t="s">
        <v>1492</v>
      </c>
      <c r="B1323" s="167" t="s">
        <v>2134</v>
      </c>
      <c r="C1323" s="260" t="s">
        <v>68</v>
      </c>
      <c r="D1323" s="260" t="s">
        <v>2135</v>
      </c>
      <c r="E1323" s="527" t="s">
        <v>1495</v>
      </c>
      <c r="F1323" s="527"/>
      <c r="G1323" s="168" t="s">
        <v>1</v>
      </c>
      <c r="H1323" s="169">
        <v>1</v>
      </c>
      <c r="I1323" s="170">
        <v>89.95</v>
      </c>
      <c r="J1323" s="280">
        <v>89.95</v>
      </c>
    </row>
    <row r="1324" spans="1:10" x14ac:dyDescent="0.2">
      <c r="A1324" s="281"/>
      <c r="B1324" s="282"/>
      <c r="C1324" s="282"/>
      <c r="D1324" s="282"/>
      <c r="E1324" s="282"/>
      <c r="F1324" s="283"/>
      <c r="G1324" s="282"/>
      <c r="H1324" s="283"/>
      <c r="I1324" s="282"/>
      <c r="J1324" s="284"/>
    </row>
    <row r="1325" spans="1:10" ht="13.5" thickBot="1" x14ac:dyDescent="0.25">
      <c r="A1325" s="281"/>
      <c r="B1325" s="282"/>
      <c r="C1325" s="282"/>
      <c r="D1325" s="282"/>
      <c r="E1325" s="282"/>
      <c r="F1325" s="283"/>
      <c r="G1325" s="282"/>
      <c r="H1325" s="283"/>
      <c r="I1325" s="282"/>
      <c r="J1325" s="284"/>
    </row>
    <row r="1326" spans="1:10" ht="13.5" thickTop="1" x14ac:dyDescent="0.2">
      <c r="A1326" s="285"/>
      <c r="B1326" s="171"/>
      <c r="C1326" s="171"/>
      <c r="D1326" s="171"/>
      <c r="E1326" s="171"/>
      <c r="F1326" s="171"/>
      <c r="G1326" s="171"/>
      <c r="H1326" s="171"/>
      <c r="I1326" s="171"/>
      <c r="J1326" s="286"/>
    </row>
    <row r="1327" spans="1:10" ht="15" x14ac:dyDescent="0.2">
      <c r="A1327" s="273"/>
      <c r="B1327" s="157" t="s">
        <v>399</v>
      </c>
      <c r="C1327" s="268" t="s">
        <v>1472</v>
      </c>
      <c r="D1327" s="268" t="s">
        <v>1473</v>
      </c>
      <c r="E1327" s="525" t="s">
        <v>1474</v>
      </c>
      <c r="F1327" s="525"/>
      <c r="G1327" s="158" t="s">
        <v>1475</v>
      </c>
      <c r="H1327" s="157" t="s">
        <v>1476</v>
      </c>
      <c r="I1327" s="157" t="s">
        <v>1477</v>
      </c>
      <c r="J1327" s="274" t="s">
        <v>1478</v>
      </c>
    </row>
    <row r="1328" spans="1:10" ht="38.25" x14ac:dyDescent="0.2">
      <c r="A1328" s="275" t="s">
        <v>409</v>
      </c>
      <c r="B1328" s="159" t="s">
        <v>2136</v>
      </c>
      <c r="C1328" s="267" t="s">
        <v>68</v>
      </c>
      <c r="D1328" s="267" t="s">
        <v>2137</v>
      </c>
      <c r="E1328" s="526" t="s">
        <v>1864</v>
      </c>
      <c r="F1328" s="526"/>
      <c r="G1328" s="160" t="s">
        <v>1</v>
      </c>
      <c r="H1328" s="161">
        <v>1</v>
      </c>
      <c r="I1328" s="162">
        <v>93.96</v>
      </c>
      <c r="J1328" s="276">
        <v>93.96</v>
      </c>
    </row>
    <row r="1329" spans="1:10" ht="25.5" x14ac:dyDescent="0.2">
      <c r="A1329" s="277" t="s">
        <v>1482</v>
      </c>
      <c r="B1329" s="163" t="s">
        <v>1865</v>
      </c>
      <c r="C1329" s="259" t="s">
        <v>68</v>
      </c>
      <c r="D1329" s="259" t="s">
        <v>1866</v>
      </c>
      <c r="E1329" s="528" t="s">
        <v>1488</v>
      </c>
      <c r="F1329" s="528"/>
      <c r="G1329" s="164" t="s">
        <v>1489</v>
      </c>
      <c r="H1329" s="165">
        <v>0.22120000000000001</v>
      </c>
      <c r="I1329" s="166">
        <v>22.12</v>
      </c>
      <c r="J1329" s="278">
        <v>4.8899999999999997</v>
      </c>
    </row>
    <row r="1330" spans="1:10" ht="25.5" x14ac:dyDescent="0.2">
      <c r="A1330" s="277" t="s">
        <v>1482</v>
      </c>
      <c r="B1330" s="163" t="s">
        <v>1998</v>
      </c>
      <c r="C1330" s="259" t="s">
        <v>68</v>
      </c>
      <c r="D1330" s="259" t="s">
        <v>1999</v>
      </c>
      <c r="E1330" s="528" t="s">
        <v>1488</v>
      </c>
      <c r="F1330" s="528"/>
      <c r="G1330" s="164" t="s">
        <v>1489</v>
      </c>
      <c r="H1330" s="165">
        <v>0.22120000000000001</v>
      </c>
      <c r="I1330" s="166">
        <v>18.84</v>
      </c>
      <c r="J1330" s="278">
        <v>4.16</v>
      </c>
    </row>
    <row r="1331" spans="1:10" ht="25.5" x14ac:dyDescent="0.2">
      <c r="A1331" s="279" t="s">
        <v>1492</v>
      </c>
      <c r="B1331" s="167" t="s">
        <v>2138</v>
      </c>
      <c r="C1331" s="260" t="s">
        <v>68</v>
      </c>
      <c r="D1331" s="260" t="s">
        <v>2139</v>
      </c>
      <c r="E1331" s="527" t="s">
        <v>1495</v>
      </c>
      <c r="F1331" s="527"/>
      <c r="G1331" s="168" t="s">
        <v>1</v>
      </c>
      <c r="H1331" s="169">
        <v>1</v>
      </c>
      <c r="I1331" s="170">
        <v>84.84</v>
      </c>
      <c r="J1331" s="280">
        <v>84.84</v>
      </c>
    </row>
    <row r="1332" spans="1:10" x14ac:dyDescent="0.2">
      <c r="A1332" s="279" t="s">
        <v>1492</v>
      </c>
      <c r="B1332" s="167" t="s">
        <v>2119</v>
      </c>
      <c r="C1332" s="260" t="s">
        <v>68</v>
      </c>
      <c r="D1332" s="260" t="s">
        <v>2120</v>
      </c>
      <c r="E1332" s="527" t="s">
        <v>1495</v>
      </c>
      <c r="F1332" s="527"/>
      <c r="G1332" s="168" t="s">
        <v>1</v>
      </c>
      <c r="H1332" s="169">
        <v>1.06E-2</v>
      </c>
      <c r="I1332" s="170">
        <v>7.37</v>
      </c>
      <c r="J1332" s="280">
        <v>7.0000000000000007E-2</v>
      </c>
    </row>
    <row r="1333" spans="1:10" x14ac:dyDescent="0.2">
      <c r="A1333" s="281"/>
      <c r="B1333" s="282"/>
      <c r="C1333" s="282"/>
      <c r="D1333" s="282"/>
      <c r="E1333" s="282"/>
      <c r="F1333" s="283"/>
      <c r="G1333" s="282"/>
      <c r="H1333" s="283"/>
      <c r="I1333" s="282"/>
      <c r="J1333" s="284"/>
    </row>
    <row r="1334" spans="1:10" ht="13.5" thickBot="1" x14ac:dyDescent="0.25">
      <c r="A1334" s="281"/>
      <c r="B1334" s="282"/>
      <c r="C1334" s="282"/>
      <c r="D1334" s="282"/>
      <c r="E1334" s="282"/>
      <c r="F1334" s="283"/>
      <c r="G1334" s="282"/>
      <c r="H1334" s="283"/>
      <c r="I1334" s="282"/>
      <c r="J1334" s="284"/>
    </row>
    <row r="1335" spans="1:10" ht="13.5" thickTop="1" x14ac:dyDescent="0.2">
      <c r="A1335" s="285"/>
      <c r="B1335" s="171"/>
      <c r="C1335" s="171"/>
      <c r="D1335" s="171"/>
      <c r="E1335" s="171"/>
      <c r="F1335" s="171"/>
      <c r="G1335" s="171"/>
      <c r="H1335" s="171"/>
      <c r="I1335" s="171"/>
      <c r="J1335" s="286"/>
    </row>
    <row r="1336" spans="1:10" ht="15" x14ac:dyDescent="0.2">
      <c r="A1336" s="273"/>
      <c r="B1336" s="157" t="s">
        <v>399</v>
      </c>
      <c r="C1336" s="268" t="s">
        <v>1472</v>
      </c>
      <c r="D1336" s="268" t="s">
        <v>1473</v>
      </c>
      <c r="E1336" s="525" t="s">
        <v>1474</v>
      </c>
      <c r="F1336" s="525"/>
      <c r="G1336" s="158" t="s">
        <v>1475</v>
      </c>
      <c r="H1336" s="157" t="s">
        <v>1476</v>
      </c>
      <c r="I1336" s="157" t="s">
        <v>1477</v>
      </c>
      <c r="J1336" s="274" t="s">
        <v>1478</v>
      </c>
    </row>
    <row r="1337" spans="1:10" ht="25.5" x14ac:dyDescent="0.2">
      <c r="A1337" s="275" t="s">
        <v>409</v>
      </c>
      <c r="B1337" s="159" t="s">
        <v>2140</v>
      </c>
      <c r="C1337" s="267" t="s">
        <v>68</v>
      </c>
      <c r="D1337" s="267" t="s">
        <v>2141</v>
      </c>
      <c r="E1337" s="526" t="s">
        <v>1864</v>
      </c>
      <c r="F1337" s="526"/>
      <c r="G1337" s="160" t="s">
        <v>1</v>
      </c>
      <c r="H1337" s="161">
        <v>1</v>
      </c>
      <c r="I1337" s="162">
        <v>152.53</v>
      </c>
      <c r="J1337" s="276">
        <v>152.53</v>
      </c>
    </row>
    <row r="1338" spans="1:10" ht="25.5" x14ac:dyDescent="0.2">
      <c r="A1338" s="277" t="s">
        <v>1482</v>
      </c>
      <c r="B1338" s="163" t="s">
        <v>1998</v>
      </c>
      <c r="C1338" s="259" t="s">
        <v>68</v>
      </c>
      <c r="D1338" s="259" t="s">
        <v>1999</v>
      </c>
      <c r="E1338" s="528" t="s">
        <v>1488</v>
      </c>
      <c r="F1338" s="528"/>
      <c r="G1338" s="164" t="s">
        <v>1489</v>
      </c>
      <c r="H1338" s="165">
        <v>0.26329999999999998</v>
      </c>
      <c r="I1338" s="166">
        <v>18.84</v>
      </c>
      <c r="J1338" s="278">
        <v>4.96</v>
      </c>
    </row>
    <row r="1339" spans="1:10" ht="25.5" x14ac:dyDescent="0.2">
      <c r="A1339" s="277" t="s">
        <v>1482</v>
      </c>
      <c r="B1339" s="163" t="s">
        <v>1865</v>
      </c>
      <c r="C1339" s="259" t="s">
        <v>68</v>
      </c>
      <c r="D1339" s="259" t="s">
        <v>1866</v>
      </c>
      <c r="E1339" s="528" t="s">
        <v>1488</v>
      </c>
      <c r="F1339" s="528"/>
      <c r="G1339" s="164" t="s">
        <v>1489</v>
      </c>
      <c r="H1339" s="165">
        <v>0.26329999999999998</v>
      </c>
      <c r="I1339" s="166">
        <v>22.12</v>
      </c>
      <c r="J1339" s="278">
        <v>5.82</v>
      </c>
    </row>
    <row r="1340" spans="1:10" x14ac:dyDescent="0.2">
      <c r="A1340" s="279" t="s">
        <v>1492</v>
      </c>
      <c r="B1340" s="167" t="s">
        <v>2119</v>
      </c>
      <c r="C1340" s="260" t="s">
        <v>68</v>
      </c>
      <c r="D1340" s="260" t="s">
        <v>2120</v>
      </c>
      <c r="E1340" s="527" t="s">
        <v>1495</v>
      </c>
      <c r="F1340" s="527"/>
      <c r="G1340" s="168" t="s">
        <v>1</v>
      </c>
      <c r="H1340" s="169">
        <v>1.9199999999999998E-2</v>
      </c>
      <c r="I1340" s="170">
        <v>7.37</v>
      </c>
      <c r="J1340" s="280">
        <v>0.14000000000000001</v>
      </c>
    </row>
    <row r="1341" spans="1:10" ht="25.5" x14ac:dyDescent="0.2">
      <c r="A1341" s="279" t="s">
        <v>1492</v>
      </c>
      <c r="B1341" s="167" t="s">
        <v>2142</v>
      </c>
      <c r="C1341" s="260" t="s">
        <v>68</v>
      </c>
      <c r="D1341" s="260" t="s">
        <v>2143</v>
      </c>
      <c r="E1341" s="527" t="s">
        <v>1495</v>
      </c>
      <c r="F1341" s="527"/>
      <c r="G1341" s="168" t="s">
        <v>1</v>
      </c>
      <c r="H1341" s="169">
        <v>1</v>
      </c>
      <c r="I1341" s="170">
        <v>141.61000000000001</v>
      </c>
      <c r="J1341" s="280">
        <v>141.61000000000001</v>
      </c>
    </row>
    <row r="1342" spans="1:10" x14ac:dyDescent="0.2">
      <c r="A1342" s="281"/>
      <c r="B1342" s="282"/>
      <c r="C1342" s="282"/>
      <c r="D1342" s="282"/>
      <c r="E1342" s="282"/>
      <c r="F1342" s="283"/>
      <c r="G1342" s="282"/>
      <c r="H1342" s="283"/>
      <c r="I1342" s="282"/>
      <c r="J1342" s="284"/>
    </row>
    <row r="1343" spans="1:10" ht="13.5" thickBot="1" x14ac:dyDescent="0.25">
      <c r="A1343" s="281"/>
      <c r="B1343" s="282"/>
      <c r="C1343" s="282"/>
      <c r="D1343" s="282"/>
      <c r="E1343" s="282"/>
      <c r="F1343" s="283"/>
      <c r="G1343" s="282"/>
      <c r="H1343" s="283"/>
      <c r="I1343" s="282"/>
      <c r="J1343" s="284"/>
    </row>
    <row r="1344" spans="1:10" ht="13.5" thickTop="1" x14ac:dyDescent="0.2">
      <c r="A1344" s="285"/>
      <c r="B1344" s="171"/>
      <c r="C1344" s="171"/>
      <c r="D1344" s="171"/>
      <c r="E1344" s="171"/>
      <c r="F1344" s="171"/>
      <c r="G1344" s="171"/>
      <c r="H1344" s="171"/>
      <c r="I1344" s="171"/>
      <c r="J1344" s="286"/>
    </row>
    <row r="1345" spans="1:10" ht="15" x14ac:dyDescent="0.2">
      <c r="A1345" s="273"/>
      <c r="B1345" s="157" t="s">
        <v>399</v>
      </c>
      <c r="C1345" s="268" t="s">
        <v>1472</v>
      </c>
      <c r="D1345" s="268" t="s">
        <v>1473</v>
      </c>
      <c r="E1345" s="525" t="s">
        <v>1474</v>
      </c>
      <c r="F1345" s="525"/>
      <c r="G1345" s="158" t="s">
        <v>1475</v>
      </c>
      <c r="H1345" s="157" t="s">
        <v>1476</v>
      </c>
      <c r="I1345" s="157" t="s">
        <v>1477</v>
      </c>
      <c r="J1345" s="274" t="s">
        <v>1478</v>
      </c>
    </row>
    <row r="1346" spans="1:10" ht="25.5" x14ac:dyDescent="0.2">
      <c r="A1346" s="275" t="s">
        <v>409</v>
      </c>
      <c r="B1346" s="159" t="s">
        <v>2144</v>
      </c>
      <c r="C1346" s="267" t="s">
        <v>68</v>
      </c>
      <c r="D1346" s="267" t="s">
        <v>2145</v>
      </c>
      <c r="E1346" s="526" t="s">
        <v>1864</v>
      </c>
      <c r="F1346" s="526"/>
      <c r="G1346" s="160" t="s">
        <v>1</v>
      </c>
      <c r="H1346" s="161">
        <v>1</v>
      </c>
      <c r="I1346" s="162">
        <v>276.92</v>
      </c>
      <c r="J1346" s="276">
        <v>276.92</v>
      </c>
    </row>
    <row r="1347" spans="1:10" ht="25.5" x14ac:dyDescent="0.2">
      <c r="A1347" s="277" t="s">
        <v>1482</v>
      </c>
      <c r="B1347" s="163" t="s">
        <v>1865</v>
      </c>
      <c r="C1347" s="259" t="s">
        <v>68</v>
      </c>
      <c r="D1347" s="259" t="s">
        <v>1866</v>
      </c>
      <c r="E1347" s="528" t="s">
        <v>1488</v>
      </c>
      <c r="F1347" s="528"/>
      <c r="G1347" s="164" t="s">
        <v>1489</v>
      </c>
      <c r="H1347" s="165">
        <v>0.26329999999999998</v>
      </c>
      <c r="I1347" s="166">
        <v>22.12</v>
      </c>
      <c r="J1347" s="278">
        <v>5.82</v>
      </c>
    </row>
    <row r="1348" spans="1:10" ht="25.5" x14ac:dyDescent="0.2">
      <c r="A1348" s="277" t="s">
        <v>1482</v>
      </c>
      <c r="B1348" s="163" t="s">
        <v>1998</v>
      </c>
      <c r="C1348" s="259" t="s">
        <v>68</v>
      </c>
      <c r="D1348" s="259" t="s">
        <v>1999</v>
      </c>
      <c r="E1348" s="528" t="s">
        <v>1488</v>
      </c>
      <c r="F1348" s="528"/>
      <c r="G1348" s="164" t="s">
        <v>1489</v>
      </c>
      <c r="H1348" s="165">
        <v>0.26329999999999998</v>
      </c>
      <c r="I1348" s="166">
        <v>18.84</v>
      </c>
      <c r="J1348" s="278">
        <v>4.96</v>
      </c>
    </row>
    <row r="1349" spans="1:10" x14ac:dyDescent="0.2">
      <c r="A1349" s="279" t="s">
        <v>1492</v>
      </c>
      <c r="B1349" s="167" t="s">
        <v>2119</v>
      </c>
      <c r="C1349" s="260" t="s">
        <v>68</v>
      </c>
      <c r="D1349" s="260" t="s">
        <v>2120</v>
      </c>
      <c r="E1349" s="527" t="s">
        <v>1495</v>
      </c>
      <c r="F1349" s="527"/>
      <c r="G1349" s="168" t="s">
        <v>1</v>
      </c>
      <c r="H1349" s="169">
        <v>1.9199999999999998E-2</v>
      </c>
      <c r="I1349" s="170">
        <v>7.37</v>
      </c>
      <c r="J1349" s="280">
        <v>0.14000000000000001</v>
      </c>
    </row>
    <row r="1350" spans="1:10" ht="25.5" x14ac:dyDescent="0.2">
      <c r="A1350" s="279" t="s">
        <v>1492</v>
      </c>
      <c r="B1350" s="167" t="s">
        <v>2146</v>
      </c>
      <c r="C1350" s="260" t="s">
        <v>68</v>
      </c>
      <c r="D1350" s="260" t="s">
        <v>2147</v>
      </c>
      <c r="E1350" s="527" t="s">
        <v>1495</v>
      </c>
      <c r="F1350" s="527"/>
      <c r="G1350" s="168" t="s">
        <v>1</v>
      </c>
      <c r="H1350" s="169">
        <v>1</v>
      </c>
      <c r="I1350" s="170">
        <v>266</v>
      </c>
      <c r="J1350" s="280">
        <v>266</v>
      </c>
    </row>
    <row r="1351" spans="1:10" x14ac:dyDescent="0.2">
      <c r="A1351" s="281"/>
      <c r="B1351" s="282"/>
      <c r="C1351" s="282"/>
      <c r="D1351" s="282"/>
      <c r="E1351" s="282"/>
      <c r="F1351" s="283"/>
      <c r="G1351" s="282"/>
      <c r="H1351" s="283"/>
      <c r="I1351" s="282"/>
      <c r="J1351" s="284"/>
    </row>
    <row r="1352" spans="1:10" ht="13.5" thickBot="1" x14ac:dyDescent="0.25">
      <c r="A1352" s="281"/>
      <c r="B1352" s="282"/>
      <c r="C1352" s="282"/>
      <c r="D1352" s="282"/>
      <c r="E1352" s="282"/>
      <c r="F1352" s="283"/>
      <c r="G1352" s="282"/>
      <c r="H1352" s="283"/>
      <c r="I1352" s="282"/>
      <c r="J1352" s="284"/>
    </row>
    <row r="1353" spans="1:10" ht="13.5" thickTop="1" x14ac:dyDescent="0.2">
      <c r="A1353" s="285"/>
      <c r="B1353" s="171"/>
      <c r="C1353" s="171"/>
      <c r="D1353" s="171"/>
      <c r="E1353" s="171"/>
      <c r="F1353" s="171"/>
      <c r="G1353" s="171"/>
      <c r="H1353" s="171"/>
      <c r="I1353" s="171"/>
      <c r="J1353" s="286"/>
    </row>
    <row r="1354" spans="1:10" ht="15" x14ac:dyDescent="0.2">
      <c r="A1354" s="273"/>
      <c r="B1354" s="157" t="s">
        <v>399</v>
      </c>
      <c r="C1354" s="268" t="s">
        <v>1472</v>
      </c>
      <c r="D1354" s="268" t="s">
        <v>1473</v>
      </c>
      <c r="E1354" s="525" t="s">
        <v>1474</v>
      </c>
      <c r="F1354" s="525"/>
      <c r="G1354" s="158" t="s">
        <v>1475</v>
      </c>
      <c r="H1354" s="157" t="s">
        <v>1476</v>
      </c>
      <c r="I1354" s="157" t="s">
        <v>1477</v>
      </c>
      <c r="J1354" s="274" t="s">
        <v>1478</v>
      </c>
    </row>
    <row r="1355" spans="1:10" ht="25.5" x14ac:dyDescent="0.2">
      <c r="A1355" s="275" t="s">
        <v>409</v>
      </c>
      <c r="B1355" s="159" t="s">
        <v>2148</v>
      </c>
      <c r="C1355" s="267" t="s">
        <v>68</v>
      </c>
      <c r="D1355" s="267" t="s">
        <v>1015</v>
      </c>
      <c r="E1355" s="526" t="s">
        <v>1864</v>
      </c>
      <c r="F1355" s="526"/>
      <c r="G1355" s="160" t="s">
        <v>1</v>
      </c>
      <c r="H1355" s="161">
        <v>1</v>
      </c>
      <c r="I1355" s="162">
        <v>1320.13</v>
      </c>
      <c r="J1355" s="276">
        <v>1320.13</v>
      </c>
    </row>
    <row r="1356" spans="1:10" ht="25.5" x14ac:dyDescent="0.2">
      <c r="A1356" s="277" t="s">
        <v>1482</v>
      </c>
      <c r="B1356" s="163" t="s">
        <v>1865</v>
      </c>
      <c r="C1356" s="259" t="s">
        <v>68</v>
      </c>
      <c r="D1356" s="259" t="s">
        <v>1866</v>
      </c>
      <c r="E1356" s="528" t="s">
        <v>1488</v>
      </c>
      <c r="F1356" s="528"/>
      <c r="G1356" s="164" t="s">
        <v>1489</v>
      </c>
      <c r="H1356" s="165">
        <v>0.26860000000000001</v>
      </c>
      <c r="I1356" s="166">
        <v>22.12</v>
      </c>
      <c r="J1356" s="278">
        <v>5.94</v>
      </c>
    </row>
    <row r="1357" spans="1:10" ht="25.5" x14ac:dyDescent="0.2">
      <c r="A1357" s="277" t="s">
        <v>1482</v>
      </c>
      <c r="B1357" s="163" t="s">
        <v>1998</v>
      </c>
      <c r="C1357" s="259" t="s">
        <v>68</v>
      </c>
      <c r="D1357" s="259" t="s">
        <v>1999</v>
      </c>
      <c r="E1357" s="528" t="s">
        <v>1488</v>
      </c>
      <c r="F1357" s="528"/>
      <c r="G1357" s="164" t="s">
        <v>1489</v>
      </c>
      <c r="H1357" s="165">
        <v>0.26860000000000001</v>
      </c>
      <c r="I1357" s="166">
        <v>18.84</v>
      </c>
      <c r="J1357" s="278">
        <v>5.0599999999999996</v>
      </c>
    </row>
    <row r="1358" spans="1:10" ht="25.5" x14ac:dyDescent="0.2">
      <c r="A1358" s="279" t="s">
        <v>1492</v>
      </c>
      <c r="B1358" s="167" t="s">
        <v>2149</v>
      </c>
      <c r="C1358" s="260" t="s">
        <v>68</v>
      </c>
      <c r="D1358" s="260" t="s">
        <v>2150</v>
      </c>
      <c r="E1358" s="527" t="s">
        <v>1495</v>
      </c>
      <c r="F1358" s="527"/>
      <c r="G1358" s="168" t="s">
        <v>1</v>
      </c>
      <c r="H1358" s="169">
        <v>1</v>
      </c>
      <c r="I1358" s="170">
        <v>1309.1300000000001</v>
      </c>
      <c r="J1358" s="280">
        <v>1309.1300000000001</v>
      </c>
    </row>
    <row r="1359" spans="1:10" x14ac:dyDescent="0.2">
      <c r="A1359" s="281"/>
      <c r="B1359" s="282"/>
      <c r="C1359" s="282"/>
      <c r="D1359" s="282"/>
      <c r="E1359" s="282"/>
      <c r="F1359" s="283"/>
      <c r="G1359" s="282"/>
      <c r="H1359" s="283"/>
      <c r="I1359" s="282"/>
      <c r="J1359" s="284"/>
    </row>
    <row r="1360" spans="1:10" ht="13.5" thickBot="1" x14ac:dyDescent="0.25">
      <c r="A1360" s="281"/>
      <c r="B1360" s="282"/>
      <c r="C1360" s="282"/>
      <c r="D1360" s="282"/>
      <c r="E1360" s="282"/>
      <c r="F1360" s="283"/>
      <c r="G1360" s="282"/>
      <c r="H1360" s="283"/>
      <c r="I1360" s="282"/>
      <c r="J1360" s="284"/>
    </row>
    <row r="1361" spans="1:10" ht="13.5" thickTop="1" x14ac:dyDescent="0.2">
      <c r="A1361" s="285"/>
      <c r="B1361" s="171"/>
      <c r="C1361" s="171"/>
      <c r="D1361" s="171"/>
      <c r="E1361" s="171"/>
      <c r="F1361" s="171"/>
      <c r="G1361" s="171"/>
      <c r="H1361" s="171"/>
      <c r="I1361" s="171"/>
      <c r="J1361" s="286"/>
    </row>
    <row r="1362" spans="1:10" ht="15" x14ac:dyDescent="0.2">
      <c r="A1362" s="273"/>
      <c r="B1362" s="157" t="s">
        <v>399</v>
      </c>
      <c r="C1362" s="268" t="s">
        <v>1472</v>
      </c>
      <c r="D1362" s="268" t="s">
        <v>1473</v>
      </c>
      <c r="E1362" s="525" t="s">
        <v>1474</v>
      </c>
      <c r="F1362" s="525"/>
      <c r="G1362" s="158" t="s">
        <v>1475</v>
      </c>
      <c r="H1362" s="157" t="s">
        <v>1476</v>
      </c>
      <c r="I1362" s="157" t="s">
        <v>1477</v>
      </c>
      <c r="J1362" s="274" t="s">
        <v>1478</v>
      </c>
    </row>
    <row r="1363" spans="1:10" ht="38.25" x14ac:dyDescent="0.2">
      <c r="A1363" s="275" t="s">
        <v>409</v>
      </c>
      <c r="B1363" s="159" t="s">
        <v>2151</v>
      </c>
      <c r="C1363" s="267" t="s">
        <v>68</v>
      </c>
      <c r="D1363" s="267" t="s">
        <v>2152</v>
      </c>
      <c r="E1363" s="526" t="s">
        <v>1864</v>
      </c>
      <c r="F1363" s="526"/>
      <c r="G1363" s="160" t="s">
        <v>1</v>
      </c>
      <c r="H1363" s="161">
        <v>1</v>
      </c>
      <c r="I1363" s="162">
        <v>13.48</v>
      </c>
      <c r="J1363" s="276">
        <v>13.48</v>
      </c>
    </row>
    <row r="1364" spans="1:10" ht="25.5" x14ac:dyDescent="0.2">
      <c r="A1364" s="277" t="s">
        <v>1482</v>
      </c>
      <c r="B1364" s="163" t="s">
        <v>1998</v>
      </c>
      <c r="C1364" s="259" t="s">
        <v>68</v>
      </c>
      <c r="D1364" s="259" t="s">
        <v>1999</v>
      </c>
      <c r="E1364" s="528" t="s">
        <v>1488</v>
      </c>
      <c r="F1364" s="528"/>
      <c r="G1364" s="164" t="s">
        <v>1489</v>
      </c>
      <c r="H1364" s="165">
        <v>0.17299999999999999</v>
      </c>
      <c r="I1364" s="166">
        <v>18.84</v>
      </c>
      <c r="J1364" s="278">
        <v>3.25</v>
      </c>
    </row>
    <row r="1365" spans="1:10" ht="25.5" x14ac:dyDescent="0.2">
      <c r="A1365" s="277" t="s">
        <v>1482</v>
      </c>
      <c r="B1365" s="163" t="s">
        <v>1865</v>
      </c>
      <c r="C1365" s="259" t="s">
        <v>68</v>
      </c>
      <c r="D1365" s="259" t="s">
        <v>1866</v>
      </c>
      <c r="E1365" s="528" t="s">
        <v>1488</v>
      </c>
      <c r="F1365" s="528"/>
      <c r="G1365" s="164" t="s">
        <v>1489</v>
      </c>
      <c r="H1365" s="165">
        <v>0.17299999999999999</v>
      </c>
      <c r="I1365" s="166">
        <v>22.12</v>
      </c>
      <c r="J1365" s="278">
        <v>3.82</v>
      </c>
    </row>
    <row r="1366" spans="1:10" x14ac:dyDescent="0.2">
      <c r="A1366" s="279" t="s">
        <v>1492</v>
      </c>
      <c r="B1366" s="167" t="s">
        <v>2153</v>
      </c>
      <c r="C1366" s="260" t="s">
        <v>68</v>
      </c>
      <c r="D1366" s="260" t="s">
        <v>2154</v>
      </c>
      <c r="E1366" s="527" t="s">
        <v>1495</v>
      </c>
      <c r="F1366" s="527"/>
      <c r="G1366" s="168" t="s">
        <v>1</v>
      </c>
      <c r="H1366" s="169">
        <v>1</v>
      </c>
      <c r="I1366" s="170">
        <v>6.3</v>
      </c>
      <c r="J1366" s="280">
        <v>6.3</v>
      </c>
    </row>
    <row r="1367" spans="1:10" x14ac:dyDescent="0.2">
      <c r="A1367" s="279" t="s">
        <v>1492</v>
      </c>
      <c r="B1367" s="167" t="s">
        <v>2155</v>
      </c>
      <c r="C1367" s="260" t="s">
        <v>68</v>
      </c>
      <c r="D1367" s="260" t="s">
        <v>2156</v>
      </c>
      <c r="E1367" s="527" t="s">
        <v>1495</v>
      </c>
      <c r="F1367" s="527"/>
      <c r="G1367" s="168" t="s">
        <v>1582</v>
      </c>
      <c r="H1367" s="169">
        <v>2E-3</v>
      </c>
      <c r="I1367" s="170">
        <v>32.96</v>
      </c>
      <c r="J1367" s="280">
        <v>0.06</v>
      </c>
    </row>
    <row r="1368" spans="1:10" x14ac:dyDescent="0.2">
      <c r="A1368" s="279" t="s">
        <v>1492</v>
      </c>
      <c r="B1368" s="167" t="s">
        <v>2119</v>
      </c>
      <c r="C1368" s="260" t="s">
        <v>68</v>
      </c>
      <c r="D1368" s="260" t="s">
        <v>2120</v>
      </c>
      <c r="E1368" s="527" t="s">
        <v>1495</v>
      </c>
      <c r="F1368" s="527"/>
      <c r="G1368" s="168" t="s">
        <v>1</v>
      </c>
      <c r="H1368" s="169">
        <v>8.0000000000000002E-3</v>
      </c>
      <c r="I1368" s="170">
        <v>7.37</v>
      </c>
      <c r="J1368" s="280">
        <v>0.05</v>
      </c>
    </row>
    <row r="1369" spans="1:10" x14ac:dyDescent="0.2">
      <c r="A1369" s="281"/>
      <c r="B1369" s="282"/>
      <c r="C1369" s="282"/>
      <c r="D1369" s="282"/>
      <c r="E1369" s="282"/>
      <c r="F1369" s="283"/>
      <c r="G1369" s="282"/>
      <c r="H1369" s="283"/>
      <c r="I1369" s="282"/>
      <c r="J1369" s="284"/>
    </row>
    <row r="1370" spans="1:10" ht="13.5" thickBot="1" x14ac:dyDescent="0.25">
      <c r="A1370" s="281"/>
      <c r="B1370" s="282"/>
      <c r="C1370" s="282"/>
      <c r="D1370" s="282"/>
      <c r="E1370" s="282"/>
      <c r="F1370" s="283"/>
      <c r="G1370" s="282"/>
      <c r="H1370" s="283"/>
      <c r="I1370" s="282"/>
      <c r="J1370" s="284"/>
    </row>
    <row r="1371" spans="1:10" ht="13.5" thickTop="1" x14ac:dyDescent="0.2">
      <c r="A1371" s="285"/>
      <c r="B1371" s="171"/>
      <c r="C1371" s="171"/>
      <c r="D1371" s="171"/>
      <c r="E1371" s="171"/>
      <c r="F1371" s="171"/>
      <c r="G1371" s="171"/>
      <c r="H1371" s="171"/>
      <c r="I1371" s="171"/>
      <c r="J1371" s="286"/>
    </row>
    <row r="1372" spans="1:10" ht="15" x14ac:dyDescent="0.2">
      <c r="A1372" s="273"/>
      <c r="B1372" s="157" t="s">
        <v>399</v>
      </c>
      <c r="C1372" s="268" t="s">
        <v>1472</v>
      </c>
      <c r="D1372" s="268" t="s">
        <v>1473</v>
      </c>
      <c r="E1372" s="525" t="s">
        <v>1474</v>
      </c>
      <c r="F1372" s="525"/>
      <c r="G1372" s="158" t="s">
        <v>1475</v>
      </c>
      <c r="H1372" s="157" t="s">
        <v>1476</v>
      </c>
      <c r="I1372" s="157" t="s">
        <v>1477</v>
      </c>
      <c r="J1372" s="274" t="s">
        <v>1478</v>
      </c>
    </row>
    <row r="1373" spans="1:10" ht="25.5" x14ac:dyDescent="0.2">
      <c r="A1373" s="275" t="s">
        <v>409</v>
      </c>
      <c r="B1373" s="159" t="s">
        <v>2157</v>
      </c>
      <c r="C1373" s="267" t="s">
        <v>68</v>
      </c>
      <c r="D1373" s="267" t="s">
        <v>1020</v>
      </c>
      <c r="E1373" s="526" t="s">
        <v>1864</v>
      </c>
      <c r="F1373" s="526"/>
      <c r="G1373" s="160" t="s">
        <v>1</v>
      </c>
      <c r="H1373" s="161">
        <v>1</v>
      </c>
      <c r="I1373" s="162">
        <v>9.65</v>
      </c>
      <c r="J1373" s="276">
        <v>9.65</v>
      </c>
    </row>
    <row r="1374" spans="1:10" ht="25.5" x14ac:dyDescent="0.2">
      <c r="A1374" s="277" t="s">
        <v>1482</v>
      </c>
      <c r="B1374" s="163" t="s">
        <v>1486</v>
      </c>
      <c r="C1374" s="259" t="s">
        <v>68</v>
      </c>
      <c r="D1374" s="259" t="s">
        <v>1487</v>
      </c>
      <c r="E1374" s="528" t="s">
        <v>1488</v>
      </c>
      <c r="F1374" s="528"/>
      <c r="G1374" s="164" t="s">
        <v>1489</v>
      </c>
      <c r="H1374" s="165">
        <v>4.8099999999999997E-2</v>
      </c>
      <c r="I1374" s="166">
        <v>18.670000000000002</v>
      </c>
      <c r="J1374" s="278">
        <v>0.89</v>
      </c>
    </row>
    <row r="1375" spans="1:10" ht="25.5" x14ac:dyDescent="0.2">
      <c r="A1375" s="277" t="s">
        <v>1482</v>
      </c>
      <c r="B1375" s="163" t="s">
        <v>1865</v>
      </c>
      <c r="C1375" s="259" t="s">
        <v>68</v>
      </c>
      <c r="D1375" s="259" t="s">
        <v>1866</v>
      </c>
      <c r="E1375" s="528" t="s">
        <v>1488</v>
      </c>
      <c r="F1375" s="528"/>
      <c r="G1375" s="164" t="s">
        <v>1489</v>
      </c>
      <c r="H1375" s="165">
        <v>0.1525</v>
      </c>
      <c r="I1375" s="166">
        <v>22.12</v>
      </c>
      <c r="J1375" s="278">
        <v>3.37</v>
      </c>
    </row>
    <row r="1376" spans="1:10" ht="25.5" x14ac:dyDescent="0.2">
      <c r="A1376" s="279" t="s">
        <v>1492</v>
      </c>
      <c r="B1376" s="167" t="s">
        <v>2160</v>
      </c>
      <c r="C1376" s="260" t="s">
        <v>68</v>
      </c>
      <c r="D1376" s="260" t="s">
        <v>2161</v>
      </c>
      <c r="E1376" s="527" t="s">
        <v>1495</v>
      </c>
      <c r="F1376" s="527"/>
      <c r="G1376" s="168" t="s">
        <v>1</v>
      </c>
      <c r="H1376" s="169">
        <v>1</v>
      </c>
      <c r="I1376" s="170">
        <v>5.35</v>
      </c>
      <c r="J1376" s="280">
        <v>5.35</v>
      </c>
    </row>
    <row r="1377" spans="1:10" x14ac:dyDescent="0.2">
      <c r="A1377" s="279" t="s">
        <v>1492</v>
      </c>
      <c r="B1377" s="167" t="s">
        <v>2158</v>
      </c>
      <c r="C1377" s="260" t="s">
        <v>68</v>
      </c>
      <c r="D1377" s="260" t="s">
        <v>2159</v>
      </c>
      <c r="E1377" s="527" t="s">
        <v>1495</v>
      </c>
      <c r="F1377" s="527"/>
      <c r="G1377" s="168" t="s">
        <v>1</v>
      </c>
      <c r="H1377" s="169">
        <v>2.1000000000000001E-2</v>
      </c>
      <c r="I1377" s="170">
        <v>2</v>
      </c>
      <c r="J1377" s="280">
        <v>0.04</v>
      </c>
    </row>
    <row r="1378" spans="1:10" x14ac:dyDescent="0.2">
      <c r="A1378" s="281"/>
      <c r="B1378" s="282"/>
      <c r="C1378" s="282"/>
      <c r="D1378" s="282"/>
      <c r="E1378" s="282"/>
      <c r="F1378" s="283"/>
      <c r="G1378" s="282"/>
      <c r="H1378" s="283"/>
      <c r="I1378" s="282"/>
      <c r="J1378" s="284"/>
    </row>
    <row r="1379" spans="1:10" ht="13.5" thickBot="1" x14ac:dyDescent="0.25">
      <c r="A1379" s="281"/>
      <c r="B1379" s="282"/>
      <c r="C1379" s="282"/>
      <c r="D1379" s="282"/>
      <c r="E1379" s="282"/>
      <c r="F1379" s="283"/>
      <c r="G1379" s="282"/>
      <c r="H1379" s="283"/>
      <c r="I1379" s="282"/>
      <c r="J1379" s="284"/>
    </row>
    <row r="1380" spans="1:10" ht="13.5" thickTop="1" x14ac:dyDescent="0.2">
      <c r="A1380" s="285"/>
      <c r="B1380" s="171"/>
      <c r="C1380" s="171"/>
      <c r="D1380" s="171"/>
      <c r="E1380" s="171"/>
      <c r="F1380" s="171"/>
      <c r="G1380" s="171"/>
      <c r="H1380" s="171"/>
      <c r="I1380" s="171"/>
      <c r="J1380" s="286"/>
    </row>
    <row r="1381" spans="1:10" ht="15" x14ac:dyDescent="0.2">
      <c r="A1381" s="273"/>
      <c r="B1381" s="157" t="s">
        <v>399</v>
      </c>
      <c r="C1381" s="268" t="s">
        <v>1472</v>
      </c>
      <c r="D1381" s="268" t="s">
        <v>1473</v>
      </c>
      <c r="E1381" s="525" t="s">
        <v>1474</v>
      </c>
      <c r="F1381" s="525"/>
      <c r="G1381" s="158" t="s">
        <v>1475</v>
      </c>
      <c r="H1381" s="157" t="s">
        <v>1476</v>
      </c>
      <c r="I1381" s="157" t="s">
        <v>1477</v>
      </c>
      <c r="J1381" s="274" t="s">
        <v>1478</v>
      </c>
    </row>
    <row r="1382" spans="1:10" ht="38.25" x14ac:dyDescent="0.2">
      <c r="A1382" s="275" t="s">
        <v>409</v>
      </c>
      <c r="B1382" s="159" t="s">
        <v>2162</v>
      </c>
      <c r="C1382" s="267" t="s">
        <v>68</v>
      </c>
      <c r="D1382" s="267" t="s">
        <v>2163</v>
      </c>
      <c r="E1382" s="526" t="s">
        <v>1864</v>
      </c>
      <c r="F1382" s="526"/>
      <c r="G1382" s="160" t="s">
        <v>8</v>
      </c>
      <c r="H1382" s="161">
        <v>1</v>
      </c>
      <c r="I1382" s="162">
        <v>31.98</v>
      </c>
      <c r="J1382" s="276">
        <v>31.98</v>
      </c>
    </row>
    <row r="1383" spans="1:10" ht="25.5" x14ac:dyDescent="0.2">
      <c r="A1383" s="277" t="s">
        <v>1482</v>
      </c>
      <c r="B1383" s="163" t="s">
        <v>1865</v>
      </c>
      <c r="C1383" s="259" t="s">
        <v>68</v>
      </c>
      <c r="D1383" s="259" t="s">
        <v>1866</v>
      </c>
      <c r="E1383" s="528" t="s">
        <v>1488</v>
      </c>
      <c r="F1383" s="528"/>
      <c r="G1383" s="164" t="s">
        <v>1489</v>
      </c>
      <c r="H1383" s="165">
        <v>7.5800000000000006E-2</v>
      </c>
      <c r="I1383" s="166">
        <v>22.12</v>
      </c>
      <c r="J1383" s="278">
        <v>1.67</v>
      </c>
    </row>
    <row r="1384" spans="1:10" ht="25.5" x14ac:dyDescent="0.2">
      <c r="A1384" s="277" t="s">
        <v>1482</v>
      </c>
      <c r="B1384" s="163" t="s">
        <v>1998</v>
      </c>
      <c r="C1384" s="259" t="s">
        <v>68</v>
      </c>
      <c r="D1384" s="259" t="s">
        <v>1999</v>
      </c>
      <c r="E1384" s="528" t="s">
        <v>1488</v>
      </c>
      <c r="F1384" s="528"/>
      <c r="G1384" s="164" t="s">
        <v>1489</v>
      </c>
      <c r="H1384" s="165">
        <v>7.5800000000000006E-2</v>
      </c>
      <c r="I1384" s="166">
        <v>18.84</v>
      </c>
      <c r="J1384" s="278">
        <v>1.42</v>
      </c>
    </row>
    <row r="1385" spans="1:10" ht="25.5" x14ac:dyDescent="0.2">
      <c r="A1385" s="279" t="s">
        <v>1492</v>
      </c>
      <c r="B1385" s="167" t="s">
        <v>2164</v>
      </c>
      <c r="C1385" s="260" t="s">
        <v>68</v>
      </c>
      <c r="D1385" s="260" t="s">
        <v>2165</v>
      </c>
      <c r="E1385" s="527" t="s">
        <v>1495</v>
      </c>
      <c r="F1385" s="527"/>
      <c r="G1385" s="168" t="s">
        <v>8</v>
      </c>
      <c r="H1385" s="169">
        <v>1.0353000000000001</v>
      </c>
      <c r="I1385" s="170">
        <v>27.83</v>
      </c>
      <c r="J1385" s="280">
        <v>28.81</v>
      </c>
    </row>
    <row r="1386" spans="1:10" x14ac:dyDescent="0.2">
      <c r="A1386" s="279" t="s">
        <v>1492</v>
      </c>
      <c r="B1386" s="167" t="s">
        <v>2002</v>
      </c>
      <c r="C1386" s="260" t="s">
        <v>68</v>
      </c>
      <c r="D1386" s="260" t="s">
        <v>2003</v>
      </c>
      <c r="E1386" s="527" t="s">
        <v>1495</v>
      </c>
      <c r="F1386" s="527"/>
      <c r="G1386" s="168" t="s">
        <v>1</v>
      </c>
      <c r="H1386" s="169">
        <v>4.2000000000000003E-2</v>
      </c>
      <c r="I1386" s="170">
        <v>2.0499999999999998</v>
      </c>
      <c r="J1386" s="280">
        <v>0.08</v>
      </c>
    </row>
    <row r="1387" spans="1:10" x14ac:dyDescent="0.2">
      <c r="A1387" s="281"/>
      <c r="B1387" s="282"/>
      <c r="C1387" s="282"/>
      <c r="D1387" s="282"/>
      <c r="E1387" s="282"/>
      <c r="F1387" s="283"/>
      <c r="G1387" s="282"/>
      <c r="H1387" s="283"/>
      <c r="I1387" s="282"/>
      <c r="J1387" s="284"/>
    </row>
    <row r="1388" spans="1:10" ht="13.5" thickBot="1" x14ac:dyDescent="0.25">
      <c r="A1388" s="281"/>
      <c r="B1388" s="282"/>
      <c r="C1388" s="282"/>
      <c r="D1388" s="282"/>
      <c r="E1388" s="282"/>
      <c r="F1388" s="283"/>
      <c r="G1388" s="282"/>
      <c r="H1388" s="283"/>
      <c r="I1388" s="282"/>
      <c r="J1388" s="284"/>
    </row>
    <row r="1389" spans="1:10" ht="13.5" thickTop="1" x14ac:dyDescent="0.2">
      <c r="A1389" s="285"/>
      <c r="B1389" s="171"/>
      <c r="C1389" s="171"/>
      <c r="D1389" s="171"/>
      <c r="E1389" s="171"/>
      <c r="F1389" s="171"/>
      <c r="G1389" s="171"/>
      <c r="H1389" s="171"/>
      <c r="I1389" s="171"/>
      <c r="J1389" s="286"/>
    </row>
    <row r="1390" spans="1:10" ht="15" x14ac:dyDescent="0.2">
      <c r="A1390" s="273"/>
      <c r="B1390" s="157" t="s">
        <v>399</v>
      </c>
      <c r="C1390" s="268" t="s">
        <v>1472</v>
      </c>
      <c r="D1390" s="268" t="s">
        <v>1473</v>
      </c>
      <c r="E1390" s="525" t="s">
        <v>1474</v>
      </c>
      <c r="F1390" s="525"/>
      <c r="G1390" s="158" t="s">
        <v>1475</v>
      </c>
      <c r="H1390" s="157" t="s">
        <v>1476</v>
      </c>
      <c r="I1390" s="157" t="s">
        <v>1477</v>
      </c>
      <c r="J1390" s="274" t="s">
        <v>1478</v>
      </c>
    </row>
    <row r="1391" spans="1:10" ht="38.25" x14ac:dyDescent="0.2">
      <c r="A1391" s="275" t="s">
        <v>409</v>
      </c>
      <c r="B1391" s="159" t="s">
        <v>2166</v>
      </c>
      <c r="C1391" s="267" t="s">
        <v>68</v>
      </c>
      <c r="D1391" s="267" t="s">
        <v>1025</v>
      </c>
      <c r="E1391" s="526" t="s">
        <v>1864</v>
      </c>
      <c r="F1391" s="526"/>
      <c r="G1391" s="160" t="s">
        <v>8</v>
      </c>
      <c r="H1391" s="161">
        <v>1</v>
      </c>
      <c r="I1391" s="162">
        <v>66.349999999999994</v>
      </c>
      <c r="J1391" s="276">
        <v>66.349999999999994</v>
      </c>
    </row>
    <row r="1392" spans="1:10" ht="25.5" x14ac:dyDescent="0.2">
      <c r="A1392" s="277" t="s">
        <v>1482</v>
      </c>
      <c r="B1392" s="163" t="s">
        <v>1865</v>
      </c>
      <c r="C1392" s="259" t="s">
        <v>68</v>
      </c>
      <c r="D1392" s="259" t="s">
        <v>1866</v>
      </c>
      <c r="E1392" s="528" t="s">
        <v>1488</v>
      </c>
      <c r="F1392" s="528"/>
      <c r="G1392" s="164" t="s">
        <v>1489</v>
      </c>
      <c r="H1392" s="165">
        <v>0.13089999999999999</v>
      </c>
      <c r="I1392" s="166">
        <v>22.12</v>
      </c>
      <c r="J1392" s="278">
        <v>2.89</v>
      </c>
    </row>
    <row r="1393" spans="1:10" ht="25.5" x14ac:dyDescent="0.2">
      <c r="A1393" s="277" t="s">
        <v>1482</v>
      </c>
      <c r="B1393" s="163" t="s">
        <v>1998</v>
      </c>
      <c r="C1393" s="259" t="s">
        <v>68</v>
      </c>
      <c r="D1393" s="259" t="s">
        <v>1999</v>
      </c>
      <c r="E1393" s="528" t="s">
        <v>1488</v>
      </c>
      <c r="F1393" s="528"/>
      <c r="G1393" s="164" t="s">
        <v>1489</v>
      </c>
      <c r="H1393" s="165">
        <v>0.13089999999999999</v>
      </c>
      <c r="I1393" s="166">
        <v>18.84</v>
      </c>
      <c r="J1393" s="278">
        <v>2.46</v>
      </c>
    </row>
    <row r="1394" spans="1:10" ht="25.5" x14ac:dyDescent="0.2">
      <c r="A1394" s="279" t="s">
        <v>1492</v>
      </c>
      <c r="B1394" s="167" t="s">
        <v>2167</v>
      </c>
      <c r="C1394" s="260" t="s">
        <v>68</v>
      </c>
      <c r="D1394" s="260" t="s">
        <v>2168</v>
      </c>
      <c r="E1394" s="527" t="s">
        <v>1495</v>
      </c>
      <c r="F1394" s="527"/>
      <c r="G1394" s="168" t="s">
        <v>8</v>
      </c>
      <c r="H1394" s="169">
        <v>1.0353000000000001</v>
      </c>
      <c r="I1394" s="170">
        <v>58.79</v>
      </c>
      <c r="J1394" s="280">
        <v>60.86</v>
      </c>
    </row>
    <row r="1395" spans="1:10" x14ac:dyDescent="0.2">
      <c r="A1395" s="279" t="s">
        <v>1492</v>
      </c>
      <c r="B1395" s="167" t="s">
        <v>2002</v>
      </c>
      <c r="C1395" s="260" t="s">
        <v>68</v>
      </c>
      <c r="D1395" s="260" t="s">
        <v>2003</v>
      </c>
      <c r="E1395" s="527" t="s">
        <v>1495</v>
      </c>
      <c r="F1395" s="527"/>
      <c r="G1395" s="168" t="s">
        <v>1</v>
      </c>
      <c r="H1395" s="169">
        <v>7.2999999999999995E-2</v>
      </c>
      <c r="I1395" s="170">
        <v>2.0499999999999998</v>
      </c>
      <c r="J1395" s="280">
        <v>0.14000000000000001</v>
      </c>
    </row>
    <row r="1396" spans="1:10" x14ac:dyDescent="0.2">
      <c r="A1396" s="281"/>
      <c r="B1396" s="282"/>
      <c r="C1396" s="282"/>
      <c r="D1396" s="282"/>
      <c r="E1396" s="282"/>
      <c r="F1396" s="283"/>
      <c r="G1396" s="282"/>
      <c r="H1396" s="283"/>
      <c r="I1396" s="282"/>
      <c r="J1396" s="284"/>
    </row>
    <row r="1397" spans="1:10" ht="13.5" thickBot="1" x14ac:dyDescent="0.25">
      <c r="A1397" s="281"/>
      <c r="B1397" s="282"/>
      <c r="C1397" s="282"/>
      <c r="D1397" s="282"/>
      <c r="E1397" s="282"/>
      <c r="F1397" s="283"/>
      <c r="G1397" s="282"/>
      <c r="H1397" s="283"/>
      <c r="I1397" s="282"/>
      <c r="J1397" s="284"/>
    </row>
    <row r="1398" spans="1:10" ht="13.5" thickTop="1" x14ac:dyDescent="0.2">
      <c r="A1398" s="285"/>
      <c r="B1398" s="171"/>
      <c r="C1398" s="171"/>
      <c r="D1398" s="171"/>
      <c r="E1398" s="171"/>
      <c r="F1398" s="171"/>
      <c r="G1398" s="171"/>
      <c r="H1398" s="171"/>
      <c r="I1398" s="171"/>
      <c r="J1398" s="286"/>
    </row>
    <row r="1399" spans="1:10" ht="15" x14ac:dyDescent="0.2">
      <c r="A1399" s="273"/>
      <c r="B1399" s="157" t="s">
        <v>399</v>
      </c>
      <c r="C1399" s="268" t="s">
        <v>1472</v>
      </c>
      <c r="D1399" s="268" t="s">
        <v>1473</v>
      </c>
      <c r="E1399" s="525" t="s">
        <v>1474</v>
      </c>
      <c r="F1399" s="525"/>
      <c r="G1399" s="158" t="s">
        <v>1475</v>
      </c>
      <c r="H1399" s="157" t="s">
        <v>1476</v>
      </c>
      <c r="I1399" s="157" t="s">
        <v>1477</v>
      </c>
      <c r="J1399" s="274" t="s">
        <v>1478</v>
      </c>
    </row>
    <row r="1400" spans="1:10" ht="38.25" x14ac:dyDescent="0.2">
      <c r="A1400" s="275" t="s">
        <v>409</v>
      </c>
      <c r="B1400" s="159" t="s">
        <v>2169</v>
      </c>
      <c r="C1400" s="267" t="s">
        <v>68</v>
      </c>
      <c r="D1400" s="267" t="s">
        <v>1027</v>
      </c>
      <c r="E1400" s="526" t="s">
        <v>2170</v>
      </c>
      <c r="F1400" s="526"/>
      <c r="G1400" s="160" t="s">
        <v>8</v>
      </c>
      <c r="H1400" s="161">
        <v>1</v>
      </c>
      <c r="I1400" s="162">
        <v>111.65</v>
      </c>
      <c r="J1400" s="276">
        <v>111.65</v>
      </c>
    </row>
    <row r="1401" spans="1:10" ht="25.5" x14ac:dyDescent="0.2">
      <c r="A1401" s="277" t="s">
        <v>1482</v>
      </c>
      <c r="B1401" s="163" t="s">
        <v>1486</v>
      </c>
      <c r="C1401" s="259" t="s">
        <v>68</v>
      </c>
      <c r="D1401" s="259" t="s">
        <v>1487</v>
      </c>
      <c r="E1401" s="528" t="s">
        <v>1488</v>
      </c>
      <c r="F1401" s="528"/>
      <c r="G1401" s="164" t="s">
        <v>1489</v>
      </c>
      <c r="H1401" s="165">
        <v>0.1132</v>
      </c>
      <c r="I1401" s="166">
        <v>18.670000000000002</v>
      </c>
      <c r="J1401" s="278">
        <v>2.11</v>
      </c>
    </row>
    <row r="1402" spans="1:10" ht="25.5" x14ac:dyDescent="0.2">
      <c r="A1402" s="277" t="s">
        <v>1482</v>
      </c>
      <c r="B1402" s="163" t="s">
        <v>2171</v>
      </c>
      <c r="C1402" s="259" t="s">
        <v>68</v>
      </c>
      <c r="D1402" s="259" t="s">
        <v>2172</v>
      </c>
      <c r="E1402" s="528" t="s">
        <v>1488</v>
      </c>
      <c r="F1402" s="528"/>
      <c r="G1402" s="164" t="s">
        <v>1489</v>
      </c>
      <c r="H1402" s="165">
        <v>0.1132</v>
      </c>
      <c r="I1402" s="166">
        <v>14.95</v>
      </c>
      <c r="J1402" s="278">
        <v>1.69</v>
      </c>
    </row>
    <row r="1403" spans="1:10" ht="25.5" x14ac:dyDescent="0.2">
      <c r="A1403" s="279" t="s">
        <v>1492</v>
      </c>
      <c r="B1403" s="167" t="s">
        <v>2177</v>
      </c>
      <c r="C1403" s="260" t="s">
        <v>68</v>
      </c>
      <c r="D1403" s="260" t="s">
        <v>2178</v>
      </c>
      <c r="E1403" s="527" t="s">
        <v>1495</v>
      </c>
      <c r="F1403" s="527"/>
      <c r="G1403" s="168" t="s">
        <v>8</v>
      </c>
      <c r="H1403" s="169">
        <v>1.05</v>
      </c>
      <c r="I1403" s="170">
        <v>99.27</v>
      </c>
      <c r="J1403" s="280">
        <v>104.23</v>
      </c>
    </row>
    <row r="1404" spans="1:10" ht="25.5" x14ac:dyDescent="0.2">
      <c r="A1404" s="279" t="s">
        <v>1492</v>
      </c>
      <c r="B1404" s="167" t="s">
        <v>2175</v>
      </c>
      <c r="C1404" s="260" t="s">
        <v>68</v>
      </c>
      <c r="D1404" s="260" t="s">
        <v>2176</v>
      </c>
      <c r="E1404" s="527" t="s">
        <v>1495</v>
      </c>
      <c r="F1404" s="527"/>
      <c r="G1404" s="168" t="s">
        <v>1</v>
      </c>
      <c r="H1404" s="169">
        <v>0.16669999999999999</v>
      </c>
      <c r="I1404" s="170">
        <v>19.71</v>
      </c>
      <c r="J1404" s="280">
        <v>3.28</v>
      </c>
    </row>
    <row r="1405" spans="1:10" ht="38.25" x14ac:dyDescent="0.2">
      <c r="A1405" s="279" t="s">
        <v>1492</v>
      </c>
      <c r="B1405" s="167" t="s">
        <v>2173</v>
      </c>
      <c r="C1405" s="260" t="s">
        <v>68</v>
      </c>
      <c r="D1405" s="260" t="s">
        <v>2174</v>
      </c>
      <c r="E1405" s="527" t="s">
        <v>1495</v>
      </c>
      <c r="F1405" s="527"/>
      <c r="G1405" s="168" t="s">
        <v>1</v>
      </c>
      <c r="H1405" s="169">
        <v>1.67E-2</v>
      </c>
      <c r="I1405" s="170">
        <v>20.64</v>
      </c>
      <c r="J1405" s="280">
        <v>0.34</v>
      </c>
    </row>
    <row r="1406" spans="1:10" x14ac:dyDescent="0.2">
      <c r="A1406" s="281"/>
      <c r="B1406" s="282"/>
      <c r="C1406" s="282"/>
      <c r="D1406" s="282"/>
      <c r="E1406" s="282"/>
      <c r="F1406" s="283"/>
      <c r="G1406" s="282"/>
      <c r="H1406" s="283"/>
      <c r="I1406" s="282"/>
      <c r="J1406" s="284"/>
    </row>
    <row r="1407" spans="1:10" ht="13.5" thickBot="1" x14ac:dyDescent="0.25">
      <c r="A1407" s="281"/>
      <c r="B1407" s="282"/>
      <c r="C1407" s="282"/>
      <c r="D1407" s="282"/>
      <c r="E1407" s="282"/>
      <c r="F1407" s="283"/>
      <c r="G1407" s="282"/>
      <c r="H1407" s="283"/>
      <c r="I1407" s="282"/>
      <c r="J1407" s="284"/>
    </row>
    <row r="1408" spans="1:10" ht="13.5" thickTop="1" x14ac:dyDescent="0.2">
      <c r="A1408" s="285"/>
      <c r="B1408" s="171"/>
      <c r="C1408" s="171"/>
      <c r="D1408" s="171"/>
      <c r="E1408" s="171"/>
      <c r="F1408" s="171"/>
      <c r="G1408" s="171"/>
      <c r="H1408" s="171"/>
      <c r="I1408" s="171"/>
      <c r="J1408" s="286"/>
    </row>
    <row r="1409" spans="1:10" ht="15" x14ac:dyDescent="0.2">
      <c r="A1409" s="273"/>
      <c r="B1409" s="157" t="s">
        <v>399</v>
      </c>
      <c r="C1409" s="268" t="s">
        <v>1472</v>
      </c>
      <c r="D1409" s="268" t="s">
        <v>1473</v>
      </c>
      <c r="E1409" s="525" t="s">
        <v>1474</v>
      </c>
      <c r="F1409" s="525"/>
      <c r="G1409" s="158" t="s">
        <v>1475</v>
      </c>
      <c r="H1409" s="157" t="s">
        <v>1476</v>
      </c>
      <c r="I1409" s="157" t="s">
        <v>1477</v>
      </c>
      <c r="J1409" s="274" t="s">
        <v>1478</v>
      </c>
    </row>
    <row r="1410" spans="1:10" ht="38.25" x14ac:dyDescent="0.2">
      <c r="A1410" s="275" t="s">
        <v>409</v>
      </c>
      <c r="B1410" s="159" t="s">
        <v>2179</v>
      </c>
      <c r="C1410" s="267" t="s">
        <v>68</v>
      </c>
      <c r="D1410" s="267" t="s">
        <v>1029</v>
      </c>
      <c r="E1410" s="526" t="s">
        <v>2170</v>
      </c>
      <c r="F1410" s="526"/>
      <c r="G1410" s="160" t="s">
        <v>8</v>
      </c>
      <c r="H1410" s="161">
        <v>1</v>
      </c>
      <c r="I1410" s="162">
        <v>176.23</v>
      </c>
      <c r="J1410" s="276">
        <v>176.23</v>
      </c>
    </row>
    <row r="1411" spans="1:10" ht="25.5" x14ac:dyDescent="0.2">
      <c r="A1411" s="277" t="s">
        <v>1482</v>
      </c>
      <c r="B1411" s="163" t="s">
        <v>1486</v>
      </c>
      <c r="C1411" s="259" t="s">
        <v>68</v>
      </c>
      <c r="D1411" s="259" t="s">
        <v>1487</v>
      </c>
      <c r="E1411" s="528" t="s">
        <v>1488</v>
      </c>
      <c r="F1411" s="528"/>
      <c r="G1411" s="164" t="s">
        <v>1489</v>
      </c>
      <c r="H1411" s="165">
        <v>0.12709999999999999</v>
      </c>
      <c r="I1411" s="166">
        <v>18.670000000000002</v>
      </c>
      <c r="J1411" s="278">
        <v>2.37</v>
      </c>
    </row>
    <row r="1412" spans="1:10" ht="25.5" x14ac:dyDescent="0.2">
      <c r="A1412" s="277" t="s">
        <v>1482</v>
      </c>
      <c r="B1412" s="163" t="s">
        <v>2171</v>
      </c>
      <c r="C1412" s="259" t="s">
        <v>68</v>
      </c>
      <c r="D1412" s="259" t="s">
        <v>2172</v>
      </c>
      <c r="E1412" s="528" t="s">
        <v>1488</v>
      </c>
      <c r="F1412" s="528"/>
      <c r="G1412" s="164" t="s">
        <v>1489</v>
      </c>
      <c r="H1412" s="165">
        <v>0.12709999999999999</v>
      </c>
      <c r="I1412" s="166">
        <v>14.95</v>
      </c>
      <c r="J1412" s="278">
        <v>1.9</v>
      </c>
    </row>
    <row r="1413" spans="1:10" ht="25.5" x14ac:dyDescent="0.2">
      <c r="A1413" s="279" t="s">
        <v>1492</v>
      </c>
      <c r="B1413" s="167" t="s">
        <v>2180</v>
      </c>
      <c r="C1413" s="260" t="s">
        <v>68</v>
      </c>
      <c r="D1413" s="260" t="s">
        <v>2181</v>
      </c>
      <c r="E1413" s="527" t="s">
        <v>1495</v>
      </c>
      <c r="F1413" s="527"/>
      <c r="G1413" s="168" t="s">
        <v>1</v>
      </c>
      <c r="H1413" s="169">
        <v>0.16669999999999999</v>
      </c>
      <c r="I1413" s="170">
        <v>49.81</v>
      </c>
      <c r="J1413" s="280">
        <v>8.3000000000000007</v>
      </c>
    </row>
    <row r="1414" spans="1:10" ht="25.5" x14ac:dyDescent="0.2">
      <c r="A1414" s="279" t="s">
        <v>1492</v>
      </c>
      <c r="B1414" s="167" t="s">
        <v>2182</v>
      </c>
      <c r="C1414" s="260" t="s">
        <v>68</v>
      </c>
      <c r="D1414" s="260" t="s">
        <v>2183</v>
      </c>
      <c r="E1414" s="527" t="s">
        <v>1495</v>
      </c>
      <c r="F1414" s="527"/>
      <c r="G1414" s="168" t="s">
        <v>8</v>
      </c>
      <c r="H1414" s="169">
        <v>1.05</v>
      </c>
      <c r="I1414" s="170">
        <v>155.51</v>
      </c>
      <c r="J1414" s="280">
        <v>163.28</v>
      </c>
    </row>
    <row r="1415" spans="1:10" ht="38.25" x14ac:dyDescent="0.2">
      <c r="A1415" s="279" t="s">
        <v>1492</v>
      </c>
      <c r="B1415" s="167" t="s">
        <v>2173</v>
      </c>
      <c r="C1415" s="260" t="s">
        <v>68</v>
      </c>
      <c r="D1415" s="260" t="s">
        <v>2174</v>
      </c>
      <c r="E1415" s="527" t="s">
        <v>1495</v>
      </c>
      <c r="F1415" s="527"/>
      <c r="G1415" s="168" t="s">
        <v>1</v>
      </c>
      <c r="H1415" s="169">
        <v>1.8800000000000001E-2</v>
      </c>
      <c r="I1415" s="170">
        <v>20.64</v>
      </c>
      <c r="J1415" s="280">
        <v>0.38</v>
      </c>
    </row>
    <row r="1416" spans="1:10" x14ac:dyDescent="0.2">
      <c r="A1416" s="281"/>
      <c r="B1416" s="282"/>
      <c r="C1416" s="282"/>
      <c r="D1416" s="282"/>
      <c r="E1416" s="282"/>
      <c r="F1416" s="283"/>
      <c r="G1416" s="282"/>
      <c r="H1416" s="283"/>
      <c r="I1416" s="282"/>
      <c r="J1416" s="284"/>
    </row>
    <row r="1417" spans="1:10" ht="13.5" thickBot="1" x14ac:dyDescent="0.25">
      <c r="A1417" s="281"/>
      <c r="B1417" s="282"/>
      <c r="C1417" s="282"/>
      <c r="D1417" s="282"/>
      <c r="E1417" s="282"/>
      <c r="F1417" s="283"/>
      <c r="G1417" s="282"/>
      <c r="H1417" s="283"/>
      <c r="I1417" s="282"/>
      <c r="J1417" s="284"/>
    </row>
    <row r="1418" spans="1:10" ht="13.5" thickTop="1" x14ac:dyDescent="0.2">
      <c r="A1418" s="285"/>
      <c r="B1418" s="171"/>
      <c r="C1418" s="171"/>
      <c r="D1418" s="171"/>
      <c r="E1418" s="171"/>
      <c r="F1418" s="171"/>
      <c r="G1418" s="171"/>
      <c r="H1418" s="171"/>
      <c r="I1418" s="171"/>
      <c r="J1418" s="286"/>
    </row>
    <row r="1419" spans="1:10" ht="15" x14ac:dyDescent="0.2">
      <c r="A1419" s="273"/>
      <c r="B1419" s="157" t="s">
        <v>399</v>
      </c>
      <c r="C1419" s="268" t="s">
        <v>1472</v>
      </c>
      <c r="D1419" s="268" t="s">
        <v>1473</v>
      </c>
      <c r="E1419" s="525" t="s">
        <v>1474</v>
      </c>
      <c r="F1419" s="525"/>
      <c r="G1419" s="158" t="s">
        <v>1475</v>
      </c>
      <c r="H1419" s="157" t="s">
        <v>1476</v>
      </c>
      <c r="I1419" s="157" t="s">
        <v>1477</v>
      </c>
      <c r="J1419" s="274" t="s">
        <v>1478</v>
      </c>
    </row>
    <row r="1420" spans="1:10" ht="38.25" x14ac:dyDescent="0.2">
      <c r="A1420" s="275" t="s">
        <v>409</v>
      </c>
      <c r="B1420" s="159" t="s">
        <v>2184</v>
      </c>
      <c r="C1420" s="267" t="s">
        <v>68</v>
      </c>
      <c r="D1420" s="267" t="s">
        <v>1031</v>
      </c>
      <c r="E1420" s="526" t="s">
        <v>2170</v>
      </c>
      <c r="F1420" s="526"/>
      <c r="G1420" s="160" t="s">
        <v>8</v>
      </c>
      <c r="H1420" s="161">
        <v>1</v>
      </c>
      <c r="I1420" s="162">
        <v>263.89</v>
      </c>
      <c r="J1420" s="276">
        <v>263.89</v>
      </c>
    </row>
    <row r="1421" spans="1:10" ht="25.5" x14ac:dyDescent="0.2">
      <c r="A1421" s="277" t="s">
        <v>1482</v>
      </c>
      <c r="B1421" s="163" t="s">
        <v>2171</v>
      </c>
      <c r="C1421" s="259" t="s">
        <v>68</v>
      </c>
      <c r="D1421" s="259" t="s">
        <v>2172</v>
      </c>
      <c r="E1421" s="528" t="s">
        <v>1488</v>
      </c>
      <c r="F1421" s="528"/>
      <c r="G1421" s="164" t="s">
        <v>1489</v>
      </c>
      <c r="H1421" s="165">
        <v>0.14099999999999999</v>
      </c>
      <c r="I1421" s="166">
        <v>14.95</v>
      </c>
      <c r="J1421" s="278">
        <v>2.1</v>
      </c>
    </row>
    <row r="1422" spans="1:10" ht="25.5" x14ac:dyDescent="0.2">
      <c r="A1422" s="277" t="s">
        <v>1482</v>
      </c>
      <c r="B1422" s="163" t="s">
        <v>1486</v>
      </c>
      <c r="C1422" s="259" t="s">
        <v>68</v>
      </c>
      <c r="D1422" s="259" t="s">
        <v>1487</v>
      </c>
      <c r="E1422" s="528" t="s">
        <v>1488</v>
      </c>
      <c r="F1422" s="528"/>
      <c r="G1422" s="164" t="s">
        <v>1489</v>
      </c>
      <c r="H1422" s="165">
        <v>0.14099999999999999</v>
      </c>
      <c r="I1422" s="166">
        <v>18.670000000000002</v>
      </c>
      <c r="J1422" s="278">
        <v>2.63</v>
      </c>
    </row>
    <row r="1423" spans="1:10" ht="38.25" x14ac:dyDescent="0.2">
      <c r="A1423" s="279" t="s">
        <v>1492</v>
      </c>
      <c r="B1423" s="167" t="s">
        <v>2173</v>
      </c>
      <c r="C1423" s="260" t="s">
        <v>68</v>
      </c>
      <c r="D1423" s="260" t="s">
        <v>2174</v>
      </c>
      <c r="E1423" s="527" t="s">
        <v>1495</v>
      </c>
      <c r="F1423" s="527"/>
      <c r="G1423" s="168" t="s">
        <v>1</v>
      </c>
      <c r="H1423" s="169">
        <v>2.0799999999999999E-2</v>
      </c>
      <c r="I1423" s="170">
        <v>20.64</v>
      </c>
      <c r="J1423" s="280">
        <v>0.42</v>
      </c>
    </row>
    <row r="1424" spans="1:10" ht="25.5" x14ac:dyDescent="0.2">
      <c r="A1424" s="279" t="s">
        <v>1492</v>
      </c>
      <c r="B1424" s="167" t="s">
        <v>2187</v>
      </c>
      <c r="C1424" s="260" t="s">
        <v>68</v>
      </c>
      <c r="D1424" s="260" t="s">
        <v>2188</v>
      </c>
      <c r="E1424" s="527" t="s">
        <v>1495</v>
      </c>
      <c r="F1424" s="527"/>
      <c r="G1424" s="168" t="s">
        <v>8</v>
      </c>
      <c r="H1424" s="169">
        <v>1.05</v>
      </c>
      <c r="I1424" s="170">
        <v>228.78</v>
      </c>
      <c r="J1424" s="280">
        <v>240.21</v>
      </c>
    </row>
    <row r="1425" spans="1:10" ht="25.5" x14ac:dyDescent="0.2">
      <c r="A1425" s="279" t="s">
        <v>1492</v>
      </c>
      <c r="B1425" s="167" t="s">
        <v>2185</v>
      </c>
      <c r="C1425" s="260" t="s">
        <v>68</v>
      </c>
      <c r="D1425" s="260" t="s">
        <v>2186</v>
      </c>
      <c r="E1425" s="527" t="s">
        <v>1495</v>
      </c>
      <c r="F1425" s="527"/>
      <c r="G1425" s="168" t="s">
        <v>1</v>
      </c>
      <c r="H1425" s="169">
        <v>0.16669999999999999</v>
      </c>
      <c r="I1425" s="170">
        <v>111.16</v>
      </c>
      <c r="J1425" s="280">
        <v>18.53</v>
      </c>
    </row>
    <row r="1426" spans="1:10" x14ac:dyDescent="0.2">
      <c r="A1426" s="281"/>
      <c r="B1426" s="282"/>
      <c r="C1426" s="282"/>
      <c r="D1426" s="282"/>
      <c r="E1426" s="282"/>
      <c r="F1426" s="283"/>
      <c r="G1426" s="282"/>
      <c r="H1426" s="283"/>
      <c r="I1426" s="282"/>
      <c r="J1426" s="284"/>
    </row>
    <row r="1427" spans="1:10" ht="13.5" thickBot="1" x14ac:dyDescent="0.25">
      <c r="A1427" s="281"/>
      <c r="B1427" s="282"/>
      <c r="C1427" s="282"/>
      <c r="D1427" s="282"/>
      <c r="E1427" s="282"/>
      <c r="F1427" s="283"/>
      <c r="G1427" s="282"/>
      <c r="H1427" s="283"/>
      <c r="I1427" s="282"/>
      <c r="J1427" s="284"/>
    </row>
    <row r="1428" spans="1:10" ht="13.5" thickTop="1" x14ac:dyDescent="0.2">
      <c r="A1428" s="285"/>
      <c r="B1428" s="171"/>
      <c r="C1428" s="171"/>
      <c r="D1428" s="171"/>
      <c r="E1428" s="171"/>
      <c r="F1428" s="171"/>
      <c r="G1428" s="171"/>
      <c r="H1428" s="171"/>
      <c r="I1428" s="171"/>
      <c r="J1428" s="286"/>
    </row>
    <row r="1429" spans="1:10" ht="15" x14ac:dyDescent="0.2">
      <c r="A1429" s="273"/>
      <c r="B1429" s="157" t="s">
        <v>399</v>
      </c>
      <c r="C1429" s="268" t="s">
        <v>1472</v>
      </c>
      <c r="D1429" s="268" t="s">
        <v>1473</v>
      </c>
      <c r="E1429" s="525" t="s">
        <v>1474</v>
      </c>
      <c r="F1429" s="525"/>
      <c r="G1429" s="158" t="s">
        <v>1475</v>
      </c>
      <c r="H1429" s="157" t="s">
        <v>1476</v>
      </c>
      <c r="I1429" s="157" t="s">
        <v>1477</v>
      </c>
      <c r="J1429" s="274" t="s">
        <v>1478</v>
      </c>
    </row>
    <row r="1430" spans="1:10" ht="38.25" x14ac:dyDescent="0.2">
      <c r="A1430" s="275" t="s">
        <v>409</v>
      </c>
      <c r="B1430" s="159" t="s">
        <v>2189</v>
      </c>
      <c r="C1430" s="267" t="s">
        <v>68</v>
      </c>
      <c r="D1430" s="267" t="s">
        <v>1033</v>
      </c>
      <c r="E1430" s="526" t="s">
        <v>2170</v>
      </c>
      <c r="F1430" s="526"/>
      <c r="G1430" s="160" t="s">
        <v>8</v>
      </c>
      <c r="H1430" s="161">
        <v>1</v>
      </c>
      <c r="I1430" s="162">
        <v>455.57</v>
      </c>
      <c r="J1430" s="276">
        <v>455.57</v>
      </c>
    </row>
    <row r="1431" spans="1:10" ht="51" x14ac:dyDescent="0.2">
      <c r="A1431" s="277" t="s">
        <v>1482</v>
      </c>
      <c r="B1431" s="163" t="s">
        <v>1600</v>
      </c>
      <c r="C1431" s="259" t="s">
        <v>68</v>
      </c>
      <c r="D1431" s="259" t="s">
        <v>1601</v>
      </c>
      <c r="E1431" s="528" t="s">
        <v>1513</v>
      </c>
      <c r="F1431" s="528"/>
      <c r="G1431" s="164" t="s">
        <v>1514</v>
      </c>
      <c r="H1431" s="165">
        <v>1.9599999999999999E-2</v>
      </c>
      <c r="I1431" s="166">
        <v>56.07</v>
      </c>
      <c r="J1431" s="278">
        <v>1.0900000000000001</v>
      </c>
    </row>
    <row r="1432" spans="1:10" ht="25.5" x14ac:dyDescent="0.2">
      <c r="A1432" s="277" t="s">
        <v>1482</v>
      </c>
      <c r="B1432" s="163" t="s">
        <v>1486</v>
      </c>
      <c r="C1432" s="259" t="s">
        <v>68</v>
      </c>
      <c r="D1432" s="259" t="s">
        <v>1487</v>
      </c>
      <c r="E1432" s="528" t="s">
        <v>1488</v>
      </c>
      <c r="F1432" s="528"/>
      <c r="G1432" s="164" t="s">
        <v>1489</v>
      </c>
      <c r="H1432" s="165">
        <v>9.7500000000000003E-2</v>
      </c>
      <c r="I1432" s="166">
        <v>18.670000000000002</v>
      </c>
      <c r="J1432" s="278">
        <v>1.82</v>
      </c>
    </row>
    <row r="1433" spans="1:10" ht="25.5" x14ac:dyDescent="0.2">
      <c r="A1433" s="277" t="s">
        <v>1482</v>
      </c>
      <c r="B1433" s="163" t="s">
        <v>2171</v>
      </c>
      <c r="C1433" s="259" t="s">
        <v>68</v>
      </c>
      <c r="D1433" s="259" t="s">
        <v>2172</v>
      </c>
      <c r="E1433" s="528" t="s">
        <v>1488</v>
      </c>
      <c r="F1433" s="528"/>
      <c r="G1433" s="164" t="s">
        <v>1489</v>
      </c>
      <c r="H1433" s="165">
        <v>9.7500000000000003E-2</v>
      </c>
      <c r="I1433" s="166">
        <v>14.95</v>
      </c>
      <c r="J1433" s="278">
        <v>1.45</v>
      </c>
    </row>
    <row r="1434" spans="1:10" ht="51" x14ac:dyDescent="0.2">
      <c r="A1434" s="277" t="s">
        <v>1482</v>
      </c>
      <c r="B1434" s="163" t="s">
        <v>1596</v>
      </c>
      <c r="C1434" s="259" t="s">
        <v>68</v>
      </c>
      <c r="D1434" s="259" t="s">
        <v>1597</v>
      </c>
      <c r="E1434" s="528" t="s">
        <v>1513</v>
      </c>
      <c r="F1434" s="528"/>
      <c r="G1434" s="164" t="s">
        <v>1517</v>
      </c>
      <c r="H1434" s="165">
        <v>3.1600000000000003E-2</v>
      </c>
      <c r="I1434" s="166">
        <v>139.63999999999999</v>
      </c>
      <c r="J1434" s="278">
        <v>4.41</v>
      </c>
    </row>
    <row r="1435" spans="1:10" ht="25.5" x14ac:dyDescent="0.2">
      <c r="A1435" s="279" t="s">
        <v>1492</v>
      </c>
      <c r="B1435" s="167" t="s">
        <v>2192</v>
      </c>
      <c r="C1435" s="260" t="s">
        <v>68</v>
      </c>
      <c r="D1435" s="260" t="s">
        <v>2193</v>
      </c>
      <c r="E1435" s="527" t="s">
        <v>1495</v>
      </c>
      <c r="F1435" s="527"/>
      <c r="G1435" s="168" t="s">
        <v>1</v>
      </c>
      <c r="H1435" s="169">
        <v>0.16669999999999999</v>
      </c>
      <c r="I1435" s="170">
        <v>113.08</v>
      </c>
      <c r="J1435" s="280">
        <v>18.850000000000001</v>
      </c>
    </row>
    <row r="1436" spans="1:10" ht="25.5" x14ac:dyDescent="0.2">
      <c r="A1436" s="279" t="s">
        <v>1492</v>
      </c>
      <c r="B1436" s="167" t="s">
        <v>2190</v>
      </c>
      <c r="C1436" s="260" t="s">
        <v>68</v>
      </c>
      <c r="D1436" s="260" t="s">
        <v>2191</v>
      </c>
      <c r="E1436" s="527" t="s">
        <v>1495</v>
      </c>
      <c r="F1436" s="527"/>
      <c r="G1436" s="168" t="s">
        <v>8</v>
      </c>
      <c r="H1436" s="169">
        <v>1.05</v>
      </c>
      <c r="I1436" s="170">
        <v>407.09</v>
      </c>
      <c r="J1436" s="280">
        <v>427.44</v>
      </c>
    </row>
    <row r="1437" spans="1:10" ht="38.25" x14ac:dyDescent="0.2">
      <c r="A1437" s="279" t="s">
        <v>1492</v>
      </c>
      <c r="B1437" s="167" t="s">
        <v>2173</v>
      </c>
      <c r="C1437" s="260" t="s">
        <v>68</v>
      </c>
      <c r="D1437" s="260" t="s">
        <v>2174</v>
      </c>
      <c r="E1437" s="527" t="s">
        <v>1495</v>
      </c>
      <c r="F1437" s="527"/>
      <c r="G1437" s="168" t="s">
        <v>1</v>
      </c>
      <c r="H1437" s="169">
        <v>2.5000000000000001E-2</v>
      </c>
      <c r="I1437" s="170">
        <v>20.64</v>
      </c>
      <c r="J1437" s="280">
        <v>0.51</v>
      </c>
    </row>
    <row r="1438" spans="1:10" x14ac:dyDescent="0.2">
      <c r="A1438" s="281"/>
      <c r="B1438" s="282"/>
      <c r="C1438" s="282"/>
      <c r="D1438" s="282"/>
      <c r="E1438" s="282"/>
      <c r="F1438" s="283"/>
      <c r="G1438" s="282"/>
      <c r="H1438" s="283"/>
      <c r="I1438" s="282"/>
      <c r="J1438" s="284"/>
    </row>
    <row r="1439" spans="1:10" ht="13.5" thickBot="1" x14ac:dyDescent="0.25">
      <c r="A1439" s="281"/>
      <c r="B1439" s="282"/>
      <c r="C1439" s="282"/>
      <c r="D1439" s="282"/>
      <c r="E1439" s="282"/>
      <c r="F1439" s="283"/>
      <c r="G1439" s="282"/>
      <c r="H1439" s="283"/>
      <c r="I1439" s="282"/>
      <c r="J1439" s="284"/>
    </row>
    <row r="1440" spans="1:10" ht="13.5" thickTop="1" x14ac:dyDescent="0.2">
      <c r="A1440" s="285"/>
      <c r="B1440" s="171"/>
      <c r="C1440" s="171"/>
      <c r="D1440" s="171"/>
      <c r="E1440" s="171"/>
      <c r="F1440" s="171"/>
      <c r="G1440" s="171"/>
      <c r="H1440" s="171"/>
      <c r="I1440" s="171"/>
      <c r="J1440" s="286"/>
    </row>
    <row r="1441" spans="1:10" ht="15" x14ac:dyDescent="0.2">
      <c r="A1441" s="273"/>
      <c r="B1441" s="157" t="s">
        <v>399</v>
      </c>
      <c r="C1441" s="268" t="s">
        <v>1472</v>
      </c>
      <c r="D1441" s="268" t="s">
        <v>1473</v>
      </c>
      <c r="E1441" s="525" t="s">
        <v>1474</v>
      </c>
      <c r="F1441" s="525"/>
      <c r="G1441" s="158" t="s">
        <v>1475</v>
      </c>
      <c r="H1441" s="157" t="s">
        <v>1476</v>
      </c>
      <c r="I1441" s="157" t="s">
        <v>1477</v>
      </c>
      <c r="J1441" s="274" t="s">
        <v>1478</v>
      </c>
    </row>
    <row r="1442" spans="1:10" ht="38.25" x14ac:dyDescent="0.2">
      <c r="A1442" s="275" t="s">
        <v>409</v>
      </c>
      <c r="B1442" s="159" t="s">
        <v>2194</v>
      </c>
      <c r="C1442" s="267" t="s">
        <v>68</v>
      </c>
      <c r="D1442" s="267" t="s">
        <v>1035</v>
      </c>
      <c r="E1442" s="526" t="s">
        <v>1864</v>
      </c>
      <c r="F1442" s="526"/>
      <c r="G1442" s="160" t="s">
        <v>1</v>
      </c>
      <c r="H1442" s="161">
        <v>1</v>
      </c>
      <c r="I1442" s="162">
        <v>42.56</v>
      </c>
      <c r="J1442" s="276">
        <v>42.56</v>
      </c>
    </row>
    <row r="1443" spans="1:10" ht="25.5" x14ac:dyDescent="0.2">
      <c r="A1443" s="277" t="s">
        <v>1482</v>
      </c>
      <c r="B1443" s="163" t="s">
        <v>1998</v>
      </c>
      <c r="C1443" s="259" t="s">
        <v>68</v>
      </c>
      <c r="D1443" s="259" t="s">
        <v>1999</v>
      </c>
      <c r="E1443" s="528" t="s">
        <v>1488</v>
      </c>
      <c r="F1443" s="528"/>
      <c r="G1443" s="164" t="s">
        <v>1489</v>
      </c>
      <c r="H1443" s="165">
        <v>0.27289999999999998</v>
      </c>
      <c r="I1443" s="166">
        <v>18.84</v>
      </c>
      <c r="J1443" s="278">
        <v>5.14</v>
      </c>
    </row>
    <row r="1444" spans="1:10" ht="25.5" x14ac:dyDescent="0.2">
      <c r="A1444" s="277" t="s">
        <v>1482</v>
      </c>
      <c r="B1444" s="163" t="s">
        <v>1865</v>
      </c>
      <c r="C1444" s="259" t="s">
        <v>68</v>
      </c>
      <c r="D1444" s="259" t="s">
        <v>1866</v>
      </c>
      <c r="E1444" s="528" t="s">
        <v>1488</v>
      </c>
      <c r="F1444" s="528"/>
      <c r="G1444" s="164" t="s">
        <v>1489</v>
      </c>
      <c r="H1444" s="165">
        <v>0.27289999999999998</v>
      </c>
      <c r="I1444" s="166">
        <v>22.12</v>
      </c>
      <c r="J1444" s="278">
        <v>6.03</v>
      </c>
    </row>
    <row r="1445" spans="1:10" ht="25.5" x14ac:dyDescent="0.2">
      <c r="A1445" s="279" t="s">
        <v>1492</v>
      </c>
      <c r="B1445" s="167" t="s">
        <v>2195</v>
      </c>
      <c r="C1445" s="260" t="s">
        <v>68</v>
      </c>
      <c r="D1445" s="260" t="s">
        <v>2196</v>
      </c>
      <c r="E1445" s="527" t="s">
        <v>1495</v>
      </c>
      <c r="F1445" s="527"/>
      <c r="G1445" s="168" t="s">
        <v>1</v>
      </c>
      <c r="H1445" s="169">
        <v>2</v>
      </c>
      <c r="I1445" s="170">
        <v>4.38</v>
      </c>
      <c r="J1445" s="280">
        <v>8.76</v>
      </c>
    </row>
    <row r="1446" spans="1:10" x14ac:dyDescent="0.2">
      <c r="A1446" s="279" t="s">
        <v>1492</v>
      </c>
      <c r="B1446" s="167" t="s">
        <v>2197</v>
      </c>
      <c r="C1446" s="260" t="s">
        <v>68</v>
      </c>
      <c r="D1446" s="260" t="s">
        <v>2198</v>
      </c>
      <c r="E1446" s="527" t="s">
        <v>1495</v>
      </c>
      <c r="F1446" s="527"/>
      <c r="G1446" s="168" t="s">
        <v>1</v>
      </c>
      <c r="H1446" s="169">
        <v>1</v>
      </c>
      <c r="I1446" s="170">
        <v>20.260000000000002</v>
      </c>
      <c r="J1446" s="280">
        <v>20.260000000000002</v>
      </c>
    </row>
    <row r="1447" spans="1:10" ht="38.25" x14ac:dyDescent="0.2">
      <c r="A1447" s="279" t="s">
        <v>1492</v>
      </c>
      <c r="B1447" s="167" t="s">
        <v>2173</v>
      </c>
      <c r="C1447" s="260" t="s">
        <v>68</v>
      </c>
      <c r="D1447" s="260" t="s">
        <v>2174</v>
      </c>
      <c r="E1447" s="527" t="s">
        <v>1495</v>
      </c>
      <c r="F1447" s="527"/>
      <c r="G1447" s="168" t="s">
        <v>1</v>
      </c>
      <c r="H1447" s="169">
        <v>0.115</v>
      </c>
      <c r="I1447" s="170">
        <v>20.64</v>
      </c>
      <c r="J1447" s="280">
        <v>2.37</v>
      </c>
    </row>
    <row r="1448" spans="1:10" x14ac:dyDescent="0.2">
      <c r="A1448" s="281"/>
      <c r="B1448" s="282"/>
      <c r="C1448" s="282"/>
      <c r="D1448" s="282"/>
      <c r="E1448" s="282"/>
      <c r="F1448" s="283"/>
      <c r="G1448" s="282"/>
      <c r="H1448" s="283"/>
      <c r="I1448" s="282"/>
      <c r="J1448" s="284"/>
    </row>
    <row r="1449" spans="1:10" ht="13.5" thickBot="1" x14ac:dyDescent="0.25">
      <c r="A1449" s="281"/>
      <c r="B1449" s="282"/>
      <c r="C1449" s="282"/>
      <c r="D1449" s="282"/>
      <c r="E1449" s="282"/>
      <c r="F1449" s="283"/>
      <c r="G1449" s="282"/>
      <c r="H1449" s="283"/>
      <c r="I1449" s="282"/>
      <c r="J1449" s="284"/>
    </row>
    <row r="1450" spans="1:10" ht="13.5" thickTop="1" x14ac:dyDescent="0.2">
      <c r="A1450" s="285"/>
      <c r="B1450" s="171"/>
      <c r="C1450" s="171"/>
      <c r="D1450" s="171"/>
      <c r="E1450" s="171"/>
      <c r="F1450" s="171"/>
      <c r="G1450" s="171"/>
      <c r="H1450" s="171"/>
      <c r="I1450" s="171"/>
      <c r="J1450" s="286"/>
    </row>
    <row r="1451" spans="1:10" ht="15" x14ac:dyDescent="0.2">
      <c r="A1451" s="273"/>
      <c r="B1451" s="157" t="s">
        <v>399</v>
      </c>
      <c r="C1451" s="268" t="s">
        <v>1472</v>
      </c>
      <c r="D1451" s="268" t="s">
        <v>1473</v>
      </c>
      <c r="E1451" s="525" t="s">
        <v>1474</v>
      </c>
      <c r="F1451" s="525"/>
      <c r="G1451" s="158" t="s">
        <v>1475</v>
      </c>
      <c r="H1451" s="157" t="s">
        <v>1476</v>
      </c>
      <c r="I1451" s="157" t="s">
        <v>1477</v>
      </c>
      <c r="J1451" s="274" t="s">
        <v>1478</v>
      </c>
    </row>
    <row r="1452" spans="1:10" ht="38.25" x14ac:dyDescent="0.2">
      <c r="A1452" s="275" t="s">
        <v>409</v>
      </c>
      <c r="B1452" s="159" t="s">
        <v>2199</v>
      </c>
      <c r="C1452" s="267" t="s">
        <v>68</v>
      </c>
      <c r="D1452" s="267" t="s">
        <v>1037</v>
      </c>
      <c r="E1452" s="526" t="s">
        <v>1864</v>
      </c>
      <c r="F1452" s="526"/>
      <c r="G1452" s="160" t="s">
        <v>1</v>
      </c>
      <c r="H1452" s="161">
        <v>1</v>
      </c>
      <c r="I1452" s="162">
        <v>126.5</v>
      </c>
      <c r="J1452" s="276">
        <v>126.5</v>
      </c>
    </row>
    <row r="1453" spans="1:10" ht="25.5" x14ac:dyDescent="0.2">
      <c r="A1453" s="277" t="s">
        <v>1482</v>
      </c>
      <c r="B1453" s="163" t="s">
        <v>1998</v>
      </c>
      <c r="C1453" s="259" t="s">
        <v>68</v>
      </c>
      <c r="D1453" s="259" t="s">
        <v>1999</v>
      </c>
      <c r="E1453" s="528" t="s">
        <v>1488</v>
      </c>
      <c r="F1453" s="528"/>
      <c r="G1453" s="164" t="s">
        <v>1489</v>
      </c>
      <c r="H1453" s="165">
        <v>0.4713</v>
      </c>
      <c r="I1453" s="166">
        <v>18.84</v>
      </c>
      <c r="J1453" s="278">
        <v>8.8699999999999992</v>
      </c>
    </row>
    <row r="1454" spans="1:10" ht="25.5" x14ac:dyDescent="0.2">
      <c r="A1454" s="277" t="s">
        <v>1482</v>
      </c>
      <c r="B1454" s="163" t="s">
        <v>1865</v>
      </c>
      <c r="C1454" s="259" t="s">
        <v>68</v>
      </c>
      <c r="D1454" s="259" t="s">
        <v>1866</v>
      </c>
      <c r="E1454" s="528" t="s">
        <v>1488</v>
      </c>
      <c r="F1454" s="528"/>
      <c r="G1454" s="164" t="s">
        <v>1489</v>
      </c>
      <c r="H1454" s="165">
        <v>0.4713</v>
      </c>
      <c r="I1454" s="166">
        <v>22.12</v>
      </c>
      <c r="J1454" s="278">
        <v>10.42</v>
      </c>
    </row>
    <row r="1455" spans="1:10" ht="25.5" x14ac:dyDescent="0.2">
      <c r="A1455" s="279" t="s">
        <v>1492</v>
      </c>
      <c r="B1455" s="167" t="s">
        <v>2200</v>
      </c>
      <c r="C1455" s="260" t="s">
        <v>68</v>
      </c>
      <c r="D1455" s="260" t="s">
        <v>2201</v>
      </c>
      <c r="E1455" s="527" t="s">
        <v>1495</v>
      </c>
      <c r="F1455" s="527"/>
      <c r="G1455" s="168" t="s">
        <v>1</v>
      </c>
      <c r="H1455" s="169">
        <v>2</v>
      </c>
      <c r="I1455" s="170">
        <v>15.14</v>
      </c>
      <c r="J1455" s="280">
        <v>30.28</v>
      </c>
    </row>
    <row r="1456" spans="1:10" ht="38.25" x14ac:dyDescent="0.2">
      <c r="A1456" s="279" t="s">
        <v>1492</v>
      </c>
      <c r="B1456" s="167" t="s">
        <v>2173</v>
      </c>
      <c r="C1456" s="260" t="s">
        <v>68</v>
      </c>
      <c r="D1456" s="260" t="s">
        <v>2174</v>
      </c>
      <c r="E1456" s="527" t="s">
        <v>1495</v>
      </c>
      <c r="F1456" s="527"/>
      <c r="G1456" s="168" t="s">
        <v>1</v>
      </c>
      <c r="H1456" s="169">
        <v>0.17499999999999999</v>
      </c>
      <c r="I1456" s="170">
        <v>20.64</v>
      </c>
      <c r="J1456" s="280">
        <v>3.61</v>
      </c>
    </row>
    <row r="1457" spans="1:10" x14ac:dyDescent="0.2">
      <c r="A1457" s="279" t="s">
        <v>1492</v>
      </c>
      <c r="B1457" s="167" t="s">
        <v>2202</v>
      </c>
      <c r="C1457" s="260" t="s">
        <v>68</v>
      </c>
      <c r="D1457" s="260" t="s">
        <v>2203</v>
      </c>
      <c r="E1457" s="527" t="s">
        <v>1495</v>
      </c>
      <c r="F1457" s="527"/>
      <c r="G1457" s="168" t="s">
        <v>1</v>
      </c>
      <c r="H1457" s="169">
        <v>1</v>
      </c>
      <c r="I1457" s="170">
        <v>73.319999999999993</v>
      </c>
      <c r="J1457" s="280">
        <v>73.319999999999993</v>
      </c>
    </row>
    <row r="1458" spans="1:10" x14ac:dyDescent="0.2">
      <c r="A1458" s="281"/>
      <c r="B1458" s="282"/>
      <c r="C1458" s="282"/>
      <c r="D1458" s="282"/>
      <c r="E1458" s="282"/>
      <c r="F1458" s="283"/>
      <c r="G1458" s="282"/>
      <c r="H1458" s="283"/>
      <c r="I1458" s="282"/>
      <c r="J1458" s="284"/>
    </row>
    <row r="1459" spans="1:10" ht="13.5" thickBot="1" x14ac:dyDescent="0.25">
      <c r="A1459" s="281"/>
      <c r="B1459" s="282"/>
      <c r="C1459" s="282"/>
      <c r="D1459" s="282"/>
      <c r="E1459" s="282"/>
      <c r="F1459" s="283"/>
      <c r="G1459" s="282"/>
      <c r="H1459" s="283"/>
      <c r="I1459" s="282"/>
      <c r="J1459" s="284"/>
    </row>
    <row r="1460" spans="1:10" ht="13.5" thickTop="1" x14ac:dyDescent="0.2">
      <c r="A1460" s="285"/>
      <c r="B1460" s="171"/>
      <c r="C1460" s="171"/>
      <c r="D1460" s="171"/>
      <c r="E1460" s="171"/>
      <c r="F1460" s="171"/>
      <c r="G1460" s="171"/>
      <c r="H1460" s="171"/>
      <c r="I1460" s="171"/>
      <c r="J1460" s="286"/>
    </row>
    <row r="1461" spans="1:10" ht="15" x14ac:dyDescent="0.2">
      <c r="A1461" s="273"/>
      <c r="B1461" s="157" t="s">
        <v>399</v>
      </c>
      <c r="C1461" s="268" t="s">
        <v>1472</v>
      </c>
      <c r="D1461" s="268" t="s">
        <v>1473</v>
      </c>
      <c r="E1461" s="525" t="s">
        <v>1474</v>
      </c>
      <c r="F1461" s="525"/>
      <c r="G1461" s="158" t="s">
        <v>1475</v>
      </c>
      <c r="H1461" s="157" t="s">
        <v>1476</v>
      </c>
      <c r="I1461" s="157" t="s">
        <v>1477</v>
      </c>
      <c r="J1461" s="274" t="s">
        <v>1478</v>
      </c>
    </row>
    <row r="1462" spans="1:10" ht="38.25" x14ac:dyDescent="0.2">
      <c r="A1462" s="275" t="s">
        <v>409</v>
      </c>
      <c r="B1462" s="159" t="s">
        <v>2204</v>
      </c>
      <c r="C1462" s="267" t="s">
        <v>68</v>
      </c>
      <c r="D1462" s="267" t="s">
        <v>1038</v>
      </c>
      <c r="E1462" s="526" t="s">
        <v>1864</v>
      </c>
      <c r="F1462" s="526"/>
      <c r="G1462" s="160" t="s">
        <v>1</v>
      </c>
      <c r="H1462" s="161">
        <v>1</v>
      </c>
      <c r="I1462" s="162">
        <v>41.55</v>
      </c>
      <c r="J1462" s="276">
        <v>41.55</v>
      </c>
    </row>
    <row r="1463" spans="1:10" ht="25.5" x14ac:dyDescent="0.2">
      <c r="A1463" s="277" t="s">
        <v>1482</v>
      </c>
      <c r="B1463" s="163" t="s">
        <v>1865</v>
      </c>
      <c r="C1463" s="259" t="s">
        <v>68</v>
      </c>
      <c r="D1463" s="259" t="s">
        <v>1866</v>
      </c>
      <c r="E1463" s="528" t="s">
        <v>1488</v>
      </c>
      <c r="F1463" s="528"/>
      <c r="G1463" s="164" t="s">
        <v>1489</v>
      </c>
      <c r="H1463" s="165">
        <v>0.27289999999999998</v>
      </c>
      <c r="I1463" s="166">
        <v>22.12</v>
      </c>
      <c r="J1463" s="278">
        <v>6.03</v>
      </c>
    </row>
    <row r="1464" spans="1:10" ht="25.5" x14ac:dyDescent="0.2">
      <c r="A1464" s="277" t="s">
        <v>1482</v>
      </c>
      <c r="B1464" s="163" t="s">
        <v>1998</v>
      </c>
      <c r="C1464" s="259" t="s">
        <v>68</v>
      </c>
      <c r="D1464" s="259" t="s">
        <v>1999</v>
      </c>
      <c r="E1464" s="528" t="s">
        <v>1488</v>
      </c>
      <c r="F1464" s="528"/>
      <c r="G1464" s="164" t="s">
        <v>1489</v>
      </c>
      <c r="H1464" s="165">
        <v>0.27289999999999998</v>
      </c>
      <c r="I1464" s="166">
        <v>18.84</v>
      </c>
      <c r="J1464" s="278">
        <v>5.14</v>
      </c>
    </row>
    <row r="1465" spans="1:10" ht="38.25" x14ac:dyDescent="0.2">
      <c r="A1465" s="279" t="s">
        <v>1492</v>
      </c>
      <c r="B1465" s="167" t="s">
        <v>2173</v>
      </c>
      <c r="C1465" s="260" t="s">
        <v>68</v>
      </c>
      <c r="D1465" s="260" t="s">
        <v>2174</v>
      </c>
      <c r="E1465" s="527" t="s">
        <v>1495</v>
      </c>
      <c r="F1465" s="527"/>
      <c r="G1465" s="168" t="s">
        <v>1</v>
      </c>
      <c r="H1465" s="169">
        <v>0.115</v>
      </c>
      <c r="I1465" s="170">
        <v>20.64</v>
      </c>
      <c r="J1465" s="280">
        <v>2.37</v>
      </c>
    </row>
    <row r="1466" spans="1:10" x14ac:dyDescent="0.2">
      <c r="A1466" s="279" t="s">
        <v>1492</v>
      </c>
      <c r="B1466" s="167" t="s">
        <v>2205</v>
      </c>
      <c r="C1466" s="260" t="s">
        <v>68</v>
      </c>
      <c r="D1466" s="260" t="s">
        <v>2206</v>
      </c>
      <c r="E1466" s="527" t="s">
        <v>1495</v>
      </c>
      <c r="F1466" s="527"/>
      <c r="G1466" s="168" t="s">
        <v>1</v>
      </c>
      <c r="H1466" s="169">
        <v>1</v>
      </c>
      <c r="I1466" s="170">
        <v>19.25</v>
      </c>
      <c r="J1466" s="280">
        <v>19.25</v>
      </c>
    </row>
    <row r="1467" spans="1:10" ht="25.5" x14ac:dyDescent="0.2">
      <c r="A1467" s="279" t="s">
        <v>1492</v>
      </c>
      <c r="B1467" s="167" t="s">
        <v>2195</v>
      </c>
      <c r="C1467" s="260" t="s">
        <v>68</v>
      </c>
      <c r="D1467" s="260" t="s">
        <v>2196</v>
      </c>
      <c r="E1467" s="527" t="s">
        <v>1495</v>
      </c>
      <c r="F1467" s="527"/>
      <c r="G1467" s="168" t="s">
        <v>1</v>
      </c>
      <c r="H1467" s="169">
        <v>2</v>
      </c>
      <c r="I1467" s="170">
        <v>4.38</v>
      </c>
      <c r="J1467" s="280">
        <v>8.76</v>
      </c>
    </row>
    <row r="1468" spans="1:10" x14ac:dyDescent="0.2">
      <c r="A1468" s="281"/>
      <c r="B1468" s="282"/>
      <c r="C1468" s="282"/>
      <c r="D1468" s="282"/>
      <c r="E1468" s="282"/>
      <c r="F1468" s="283"/>
      <c r="G1468" s="282"/>
      <c r="H1468" s="283"/>
      <c r="I1468" s="282"/>
      <c r="J1468" s="284"/>
    </row>
    <row r="1469" spans="1:10" ht="13.5" thickBot="1" x14ac:dyDescent="0.25">
      <c r="A1469" s="281"/>
      <c r="B1469" s="282"/>
      <c r="C1469" s="282"/>
      <c r="D1469" s="282"/>
      <c r="E1469" s="282"/>
      <c r="F1469" s="283"/>
      <c r="G1469" s="282"/>
      <c r="H1469" s="283"/>
      <c r="I1469" s="282"/>
      <c r="J1469" s="284"/>
    </row>
    <row r="1470" spans="1:10" ht="13.5" thickTop="1" x14ac:dyDescent="0.2">
      <c r="A1470" s="285"/>
      <c r="B1470" s="171"/>
      <c r="C1470" s="171"/>
      <c r="D1470" s="171"/>
      <c r="E1470" s="171"/>
      <c r="F1470" s="171"/>
      <c r="G1470" s="171"/>
      <c r="H1470" s="171"/>
      <c r="I1470" s="171"/>
      <c r="J1470" s="286"/>
    </row>
    <row r="1471" spans="1:10" ht="15" x14ac:dyDescent="0.2">
      <c r="A1471" s="273"/>
      <c r="B1471" s="157" t="s">
        <v>399</v>
      </c>
      <c r="C1471" s="268" t="s">
        <v>1472</v>
      </c>
      <c r="D1471" s="268" t="s">
        <v>1473</v>
      </c>
      <c r="E1471" s="525" t="s">
        <v>1474</v>
      </c>
      <c r="F1471" s="525"/>
      <c r="G1471" s="158" t="s">
        <v>1475</v>
      </c>
      <c r="H1471" s="157" t="s">
        <v>1476</v>
      </c>
      <c r="I1471" s="157" t="s">
        <v>1477</v>
      </c>
      <c r="J1471" s="274" t="s">
        <v>1478</v>
      </c>
    </row>
    <row r="1472" spans="1:10" ht="38.25" x14ac:dyDescent="0.2">
      <c r="A1472" s="275" t="s">
        <v>409</v>
      </c>
      <c r="B1472" s="159" t="s">
        <v>2207</v>
      </c>
      <c r="C1472" s="267" t="s">
        <v>68</v>
      </c>
      <c r="D1472" s="267" t="s">
        <v>1040</v>
      </c>
      <c r="E1472" s="526" t="s">
        <v>1864</v>
      </c>
      <c r="F1472" s="526"/>
      <c r="G1472" s="160" t="s">
        <v>1</v>
      </c>
      <c r="H1472" s="161">
        <v>1</v>
      </c>
      <c r="I1472" s="162">
        <v>129.61000000000001</v>
      </c>
      <c r="J1472" s="276">
        <v>129.61000000000001</v>
      </c>
    </row>
    <row r="1473" spans="1:10" ht="25.5" x14ac:dyDescent="0.2">
      <c r="A1473" s="277" t="s">
        <v>1482</v>
      </c>
      <c r="B1473" s="163" t="s">
        <v>1865</v>
      </c>
      <c r="C1473" s="259" t="s">
        <v>68</v>
      </c>
      <c r="D1473" s="259" t="s">
        <v>1866</v>
      </c>
      <c r="E1473" s="528" t="s">
        <v>1488</v>
      </c>
      <c r="F1473" s="528"/>
      <c r="G1473" s="164" t="s">
        <v>1489</v>
      </c>
      <c r="H1473" s="165">
        <v>0.4713</v>
      </c>
      <c r="I1473" s="166">
        <v>22.12</v>
      </c>
      <c r="J1473" s="278">
        <v>10.42</v>
      </c>
    </row>
    <row r="1474" spans="1:10" ht="25.5" x14ac:dyDescent="0.2">
      <c r="A1474" s="277" t="s">
        <v>1482</v>
      </c>
      <c r="B1474" s="163" t="s">
        <v>1998</v>
      </c>
      <c r="C1474" s="259" t="s">
        <v>68</v>
      </c>
      <c r="D1474" s="259" t="s">
        <v>1999</v>
      </c>
      <c r="E1474" s="528" t="s">
        <v>1488</v>
      </c>
      <c r="F1474" s="528"/>
      <c r="G1474" s="164" t="s">
        <v>1489</v>
      </c>
      <c r="H1474" s="165">
        <v>0.4713</v>
      </c>
      <c r="I1474" s="166">
        <v>18.84</v>
      </c>
      <c r="J1474" s="278">
        <v>8.8699999999999992</v>
      </c>
    </row>
    <row r="1475" spans="1:10" ht="25.5" x14ac:dyDescent="0.2">
      <c r="A1475" s="279" t="s">
        <v>1492</v>
      </c>
      <c r="B1475" s="167" t="s">
        <v>2200</v>
      </c>
      <c r="C1475" s="260" t="s">
        <v>68</v>
      </c>
      <c r="D1475" s="260" t="s">
        <v>2201</v>
      </c>
      <c r="E1475" s="527" t="s">
        <v>1495</v>
      </c>
      <c r="F1475" s="527"/>
      <c r="G1475" s="168" t="s">
        <v>1</v>
      </c>
      <c r="H1475" s="169">
        <v>2</v>
      </c>
      <c r="I1475" s="170">
        <v>15.14</v>
      </c>
      <c r="J1475" s="280">
        <v>30.28</v>
      </c>
    </row>
    <row r="1476" spans="1:10" ht="38.25" x14ac:dyDescent="0.2">
      <c r="A1476" s="279" t="s">
        <v>1492</v>
      </c>
      <c r="B1476" s="167" t="s">
        <v>2173</v>
      </c>
      <c r="C1476" s="260" t="s">
        <v>68</v>
      </c>
      <c r="D1476" s="260" t="s">
        <v>2174</v>
      </c>
      <c r="E1476" s="527" t="s">
        <v>1495</v>
      </c>
      <c r="F1476" s="527"/>
      <c r="G1476" s="168" t="s">
        <v>1</v>
      </c>
      <c r="H1476" s="169">
        <v>0.17499999999999999</v>
      </c>
      <c r="I1476" s="170">
        <v>20.64</v>
      </c>
      <c r="J1476" s="280">
        <v>3.61</v>
      </c>
    </row>
    <row r="1477" spans="1:10" x14ac:dyDescent="0.2">
      <c r="A1477" s="279" t="s">
        <v>1492</v>
      </c>
      <c r="B1477" s="167" t="s">
        <v>2208</v>
      </c>
      <c r="C1477" s="260" t="s">
        <v>68</v>
      </c>
      <c r="D1477" s="260" t="s">
        <v>2209</v>
      </c>
      <c r="E1477" s="527" t="s">
        <v>1495</v>
      </c>
      <c r="F1477" s="527"/>
      <c r="G1477" s="168" t="s">
        <v>1</v>
      </c>
      <c r="H1477" s="169">
        <v>1</v>
      </c>
      <c r="I1477" s="170">
        <v>76.430000000000007</v>
      </c>
      <c r="J1477" s="280">
        <v>76.430000000000007</v>
      </c>
    </row>
    <row r="1478" spans="1:10" x14ac:dyDescent="0.2">
      <c r="A1478" s="281"/>
      <c r="B1478" s="282"/>
      <c r="C1478" s="282"/>
      <c r="D1478" s="282"/>
      <c r="E1478" s="282"/>
      <c r="F1478" s="283"/>
      <c r="G1478" s="282"/>
      <c r="H1478" s="283"/>
      <c r="I1478" s="282"/>
      <c r="J1478" s="284"/>
    </row>
    <row r="1479" spans="1:10" ht="13.5" thickBot="1" x14ac:dyDescent="0.25">
      <c r="A1479" s="281"/>
      <c r="B1479" s="282"/>
      <c r="C1479" s="282"/>
      <c r="D1479" s="282"/>
      <c r="E1479" s="282"/>
      <c r="F1479" s="283"/>
      <c r="G1479" s="282"/>
      <c r="H1479" s="283"/>
      <c r="I1479" s="282"/>
      <c r="J1479" s="284"/>
    </row>
    <row r="1480" spans="1:10" ht="13.5" thickTop="1" x14ac:dyDescent="0.2">
      <c r="A1480" s="285"/>
      <c r="B1480" s="171"/>
      <c r="C1480" s="171"/>
      <c r="D1480" s="171"/>
      <c r="E1480" s="171"/>
      <c r="F1480" s="171"/>
      <c r="G1480" s="171"/>
      <c r="H1480" s="171"/>
      <c r="I1480" s="171"/>
      <c r="J1480" s="286"/>
    </row>
    <row r="1481" spans="1:10" ht="15" x14ac:dyDescent="0.2">
      <c r="A1481" s="273"/>
      <c r="B1481" s="157" t="s">
        <v>399</v>
      </c>
      <c r="C1481" s="268" t="s">
        <v>1472</v>
      </c>
      <c r="D1481" s="268" t="s">
        <v>1473</v>
      </c>
      <c r="E1481" s="525" t="s">
        <v>1474</v>
      </c>
      <c r="F1481" s="525"/>
      <c r="G1481" s="158" t="s">
        <v>1475</v>
      </c>
      <c r="H1481" s="157" t="s">
        <v>1476</v>
      </c>
      <c r="I1481" s="157" t="s">
        <v>1477</v>
      </c>
      <c r="J1481" s="274" t="s">
        <v>1478</v>
      </c>
    </row>
    <row r="1482" spans="1:10" ht="38.25" x14ac:dyDescent="0.2">
      <c r="A1482" s="275" t="s">
        <v>409</v>
      </c>
      <c r="B1482" s="159" t="s">
        <v>2210</v>
      </c>
      <c r="C1482" s="267" t="s">
        <v>68</v>
      </c>
      <c r="D1482" s="267" t="s">
        <v>1041</v>
      </c>
      <c r="E1482" s="526" t="s">
        <v>1864</v>
      </c>
      <c r="F1482" s="526"/>
      <c r="G1482" s="160" t="s">
        <v>1</v>
      </c>
      <c r="H1482" s="161">
        <v>1</v>
      </c>
      <c r="I1482" s="162">
        <v>77.45</v>
      </c>
      <c r="J1482" s="276">
        <v>77.45</v>
      </c>
    </row>
    <row r="1483" spans="1:10" ht="25.5" x14ac:dyDescent="0.2">
      <c r="A1483" s="277" t="s">
        <v>1482</v>
      </c>
      <c r="B1483" s="163" t="s">
        <v>1998</v>
      </c>
      <c r="C1483" s="259" t="s">
        <v>68</v>
      </c>
      <c r="D1483" s="259" t="s">
        <v>1999</v>
      </c>
      <c r="E1483" s="528" t="s">
        <v>1488</v>
      </c>
      <c r="F1483" s="528"/>
      <c r="G1483" s="164" t="s">
        <v>1489</v>
      </c>
      <c r="H1483" s="165">
        <v>0.17169999999999999</v>
      </c>
      <c r="I1483" s="166">
        <v>18.84</v>
      </c>
      <c r="J1483" s="278">
        <v>3.23</v>
      </c>
    </row>
    <row r="1484" spans="1:10" ht="25.5" x14ac:dyDescent="0.2">
      <c r="A1484" s="277" t="s">
        <v>1482</v>
      </c>
      <c r="B1484" s="163" t="s">
        <v>1865</v>
      </c>
      <c r="C1484" s="259" t="s">
        <v>68</v>
      </c>
      <c r="D1484" s="259" t="s">
        <v>1866</v>
      </c>
      <c r="E1484" s="528" t="s">
        <v>1488</v>
      </c>
      <c r="F1484" s="528"/>
      <c r="G1484" s="164" t="s">
        <v>1489</v>
      </c>
      <c r="H1484" s="165">
        <v>0.17169999999999999</v>
      </c>
      <c r="I1484" s="166">
        <v>22.12</v>
      </c>
      <c r="J1484" s="278">
        <v>3.79</v>
      </c>
    </row>
    <row r="1485" spans="1:10" ht="25.5" x14ac:dyDescent="0.2">
      <c r="A1485" s="279" t="s">
        <v>1492</v>
      </c>
      <c r="B1485" s="167" t="s">
        <v>2195</v>
      </c>
      <c r="C1485" s="260" t="s">
        <v>68</v>
      </c>
      <c r="D1485" s="260" t="s">
        <v>2196</v>
      </c>
      <c r="E1485" s="527" t="s">
        <v>1495</v>
      </c>
      <c r="F1485" s="527"/>
      <c r="G1485" s="168" t="s">
        <v>1</v>
      </c>
      <c r="H1485" s="169">
        <v>3</v>
      </c>
      <c r="I1485" s="170">
        <v>4.38</v>
      </c>
      <c r="J1485" s="280">
        <v>13.14</v>
      </c>
    </row>
    <row r="1486" spans="1:10" ht="38.25" x14ac:dyDescent="0.2">
      <c r="A1486" s="279" t="s">
        <v>1492</v>
      </c>
      <c r="B1486" s="167" t="s">
        <v>2173</v>
      </c>
      <c r="C1486" s="260" t="s">
        <v>68</v>
      </c>
      <c r="D1486" s="260" t="s">
        <v>2174</v>
      </c>
      <c r="E1486" s="527" t="s">
        <v>1495</v>
      </c>
      <c r="F1486" s="527"/>
      <c r="G1486" s="168" t="s">
        <v>1</v>
      </c>
      <c r="H1486" s="169">
        <v>0.17249999999999999</v>
      </c>
      <c r="I1486" s="170">
        <v>20.64</v>
      </c>
      <c r="J1486" s="280">
        <v>3.56</v>
      </c>
    </row>
    <row r="1487" spans="1:10" ht="25.5" x14ac:dyDescent="0.2">
      <c r="A1487" s="279" t="s">
        <v>1492</v>
      </c>
      <c r="B1487" s="167" t="s">
        <v>2211</v>
      </c>
      <c r="C1487" s="260" t="s">
        <v>68</v>
      </c>
      <c r="D1487" s="260" t="s">
        <v>2212</v>
      </c>
      <c r="E1487" s="527" t="s">
        <v>1495</v>
      </c>
      <c r="F1487" s="527"/>
      <c r="G1487" s="168" t="s">
        <v>1</v>
      </c>
      <c r="H1487" s="169">
        <v>1</v>
      </c>
      <c r="I1487" s="170">
        <v>53.73</v>
      </c>
      <c r="J1487" s="280">
        <v>53.73</v>
      </c>
    </row>
    <row r="1488" spans="1:10" x14ac:dyDescent="0.2">
      <c r="A1488" s="281"/>
      <c r="B1488" s="282"/>
      <c r="C1488" s="282"/>
      <c r="D1488" s="282"/>
      <c r="E1488" s="282"/>
      <c r="F1488" s="283"/>
      <c r="G1488" s="282"/>
      <c r="H1488" s="283"/>
      <c r="I1488" s="282"/>
      <c r="J1488" s="284"/>
    </row>
    <row r="1489" spans="1:10" ht="13.5" thickBot="1" x14ac:dyDescent="0.25">
      <c r="A1489" s="281"/>
      <c r="B1489" s="282"/>
      <c r="C1489" s="282"/>
      <c r="D1489" s="282"/>
      <c r="E1489" s="282"/>
      <c r="F1489" s="283"/>
      <c r="G1489" s="282"/>
      <c r="H1489" s="283"/>
      <c r="I1489" s="282"/>
      <c r="J1489" s="284"/>
    </row>
    <row r="1490" spans="1:10" ht="13.5" thickTop="1" x14ac:dyDescent="0.2">
      <c r="A1490" s="285"/>
      <c r="B1490" s="171"/>
      <c r="C1490" s="171"/>
      <c r="D1490" s="171"/>
      <c r="E1490" s="171"/>
      <c r="F1490" s="171"/>
      <c r="G1490" s="171"/>
      <c r="H1490" s="171"/>
      <c r="I1490" s="171"/>
      <c r="J1490" s="286"/>
    </row>
    <row r="1491" spans="1:10" ht="15" x14ac:dyDescent="0.2">
      <c r="A1491" s="273"/>
      <c r="B1491" s="157" t="s">
        <v>399</v>
      </c>
      <c r="C1491" s="268" t="s">
        <v>1472</v>
      </c>
      <c r="D1491" s="268" t="s">
        <v>1473</v>
      </c>
      <c r="E1491" s="525" t="s">
        <v>1474</v>
      </c>
      <c r="F1491" s="525"/>
      <c r="G1491" s="158" t="s">
        <v>1475</v>
      </c>
      <c r="H1491" s="157" t="s">
        <v>1476</v>
      </c>
      <c r="I1491" s="157" t="s">
        <v>1477</v>
      </c>
      <c r="J1491" s="274" t="s">
        <v>1478</v>
      </c>
    </row>
    <row r="1492" spans="1:10" ht="38.25" x14ac:dyDescent="0.2">
      <c r="A1492" s="275" t="s">
        <v>409</v>
      </c>
      <c r="B1492" s="159" t="s">
        <v>2213</v>
      </c>
      <c r="C1492" s="267" t="s">
        <v>68</v>
      </c>
      <c r="D1492" s="267" t="s">
        <v>1043</v>
      </c>
      <c r="E1492" s="526" t="s">
        <v>1864</v>
      </c>
      <c r="F1492" s="526"/>
      <c r="G1492" s="160" t="s">
        <v>1</v>
      </c>
      <c r="H1492" s="161">
        <v>1</v>
      </c>
      <c r="I1492" s="162">
        <v>194.15</v>
      </c>
      <c r="J1492" s="276">
        <v>194.15</v>
      </c>
    </row>
    <row r="1493" spans="1:10" ht="25.5" x14ac:dyDescent="0.2">
      <c r="A1493" s="277" t="s">
        <v>1482</v>
      </c>
      <c r="B1493" s="163" t="s">
        <v>1998</v>
      </c>
      <c r="C1493" s="259" t="s">
        <v>68</v>
      </c>
      <c r="D1493" s="259" t="s">
        <v>1999</v>
      </c>
      <c r="E1493" s="528" t="s">
        <v>1488</v>
      </c>
      <c r="F1493" s="528"/>
      <c r="G1493" s="164" t="s">
        <v>1489</v>
      </c>
      <c r="H1493" s="165">
        <v>0.54020000000000001</v>
      </c>
      <c r="I1493" s="166">
        <v>18.84</v>
      </c>
      <c r="J1493" s="278">
        <v>10.17</v>
      </c>
    </row>
    <row r="1494" spans="1:10" ht="25.5" x14ac:dyDescent="0.2">
      <c r="A1494" s="277" t="s">
        <v>1482</v>
      </c>
      <c r="B1494" s="163" t="s">
        <v>1865</v>
      </c>
      <c r="C1494" s="259" t="s">
        <v>68</v>
      </c>
      <c r="D1494" s="259" t="s">
        <v>1866</v>
      </c>
      <c r="E1494" s="528" t="s">
        <v>1488</v>
      </c>
      <c r="F1494" s="528"/>
      <c r="G1494" s="164" t="s">
        <v>1489</v>
      </c>
      <c r="H1494" s="165">
        <v>0.54020000000000001</v>
      </c>
      <c r="I1494" s="166">
        <v>22.12</v>
      </c>
      <c r="J1494" s="278">
        <v>11.94</v>
      </c>
    </row>
    <row r="1495" spans="1:10" ht="25.5" x14ac:dyDescent="0.2">
      <c r="A1495" s="279" t="s">
        <v>1492</v>
      </c>
      <c r="B1495" s="167" t="s">
        <v>2200</v>
      </c>
      <c r="C1495" s="260" t="s">
        <v>68</v>
      </c>
      <c r="D1495" s="260" t="s">
        <v>2201</v>
      </c>
      <c r="E1495" s="527" t="s">
        <v>1495</v>
      </c>
      <c r="F1495" s="527"/>
      <c r="G1495" s="168" t="s">
        <v>1</v>
      </c>
      <c r="H1495" s="169">
        <v>2</v>
      </c>
      <c r="I1495" s="170">
        <v>15.14</v>
      </c>
      <c r="J1495" s="280">
        <v>30.28</v>
      </c>
    </row>
    <row r="1496" spans="1:10" ht="25.5" x14ac:dyDescent="0.2">
      <c r="A1496" s="279" t="s">
        <v>1492</v>
      </c>
      <c r="B1496" s="167" t="s">
        <v>2214</v>
      </c>
      <c r="C1496" s="260" t="s">
        <v>68</v>
      </c>
      <c r="D1496" s="260" t="s">
        <v>2215</v>
      </c>
      <c r="E1496" s="527" t="s">
        <v>1495</v>
      </c>
      <c r="F1496" s="527"/>
      <c r="G1496" s="168" t="s">
        <v>1</v>
      </c>
      <c r="H1496" s="169">
        <v>1</v>
      </c>
      <c r="I1496" s="170">
        <v>132.59</v>
      </c>
      <c r="J1496" s="280">
        <v>132.59</v>
      </c>
    </row>
    <row r="1497" spans="1:10" ht="38.25" x14ac:dyDescent="0.2">
      <c r="A1497" s="279" t="s">
        <v>1492</v>
      </c>
      <c r="B1497" s="167" t="s">
        <v>2173</v>
      </c>
      <c r="C1497" s="260" t="s">
        <v>68</v>
      </c>
      <c r="D1497" s="260" t="s">
        <v>2174</v>
      </c>
      <c r="E1497" s="527" t="s">
        <v>1495</v>
      </c>
      <c r="F1497" s="527"/>
      <c r="G1497" s="168" t="s">
        <v>1</v>
      </c>
      <c r="H1497" s="169">
        <v>0.23250000000000001</v>
      </c>
      <c r="I1497" s="170">
        <v>20.64</v>
      </c>
      <c r="J1497" s="280">
        <v>4.79</v>
      </c>
    </row>
    <row r="1498" spans="1:10" ht="25.5" x14ac:dyDescent="0.2">
      <c r="A1498" s="279" t="s">
        <v>1492</v>
      </c>
      <c r="B1498" s="167" t="s">
        <v>2195</v>
      </c>
      <c r="C1498" s="260" t="s">
        <v>68</v>
      </c>
      <c r="D1498" s="260" t="s">
        <v>2196</v>
      </c>
      <c r="E1498" s="527" t="s">
        <v>1495</v>
      </c>
      <c r="F1498" s="527"/>
      <c r="G1498" s="168" t="s">
        <v>1</v>
      </c>
      <c r="H1498" s="169">
        <v>1</v>
      </c>
      <c r="I1498" s="170">
        <v>4.38</v>
      </c>
      <c r="J1498" s="280">
        <v>4.38</v>
      </c>
    </row>
    <row r="1499" spans="1:10" x14ac:dyDescent="0.2">
      <c r="A1499" s="281"/>
      <c r="B1499" s="282"/>
      <c r="C1499" s="282"/>
      <c r="D1499" s="282"/>
      <c r="E1499" s="282"/>
      <c r="F1499" s="283"/>
      <c r="G1499" s="282"/>
      <c r="H1499" s="283"/>
      <c r="I1499" s="282"/>
      <c r="J1499" s="284"/>
    </row>
    <row r="1500" spans="1:10" ht="13.5" thickBot="1" x14ac:dyDescent="0.25">
      <c r="A1500" s="281"/>
      <c r="B1500" s="282"/>
      <c r="C1500" s="282"/>
      <c r="D1500" s="282"/>
      <c r="E1500" s="282"/>
      <c r="F1500" s="283"/>
      <c r="G1500" s="282"/>
      <c r="H1500" s="283"/>
      <c r="I1500" s="282"/>
      <c r="J1500" s="284"/>
    </row>
    <row r="1501" spans="1:10" ht="13.5" thickTop="1" x14ac:dyDescent="0.2">
      <c r="A1501" s="285"/>
      <c r="B1501" s="171"/>
      <c r="C1501" s="171"/>
      <c r="D1501" s="171"/>
      <c r="E1501" s="171"/>
      <c r="F1501" s="171"/>
      <c r="G1501" s="171"/>
      <c r="H1501" s="171"/>
      <c r="I1501" s="171"/>
      <c r="J1501" s="286"/>
    </row>
    <row r="1502" spans="1:10" ht="15" x14ac:dyDescent="0.2">
      <c r="A1502" s="273"/>
      <c r="B1502" s="157" t="s">
        <v>399</v>
      </c>
      <c r="C1502" s="268" t="s">
        <v>1472</v>
      </c>
      <c r="D1502" s="268" t="s">
        <v>1473</v>
      </c>
      <c r="E1502" s="525" t="s">
        <v>1474</v>
      </c>
      <c r="F1502" s="525"/>
      <c r="G1502" s="158" t="s">
        <v>1475</v>
      </c>
      <c r="H1502" s="157" t="s">
        <v>1476</v>
      </c>
      <c r="I1502" s="157" t="s">
        <v>1477</v>
      </c>
      <c r="J1502" s="274" t="s">
        <v>1478</v>
      </c>
    </row>
    <row r="1503" spans="1:10" ht="38.25" x14ac:dyDescent="0.2">
      <c r="A1503" s="275" t="s">
        <v>409</v>
      </c>
      <c r="B1503" s="159" t="s">
        <v>2216</v>
      </c>
      <c r="C1503" s="267" t="s">
        <v>68</v>
      </c>
      <c r="D1503" s="267" t="s">
        <v>1044</v>
      </c>
      <c r="E1503" s="526" t="s">
        <v>1864</v>
      </c>
      <c r="F1503" s="526"/>
      <c r="G1503" s="160" t="s">
        <v>1</v>
      </c>
      <c r="H1503" s="161">
        <v>1</v>
      </c>
      <c r="I1503" s="162">
        <v>257.81</v>
      </c>
      <c r="J1503" s="276">
        <v>257.81</v>
      </c>
    </row>
    <row r="1504" spans="1:10" ht="25.5" x14ac:dyDescent="0.2">
      <c r="A1504" s="277" t="s">
        <v>1482</v>
      </c>
      <c r="B1504" s="163" t="s">
        <v>1865</v>
      </c>
      <c r="C1504" s="259" t="s">
        <v>68</v>
      </c>
      <c r="D1504" s="259" t="s">
        <v>1866</v>
      </c>
      <c r="E1504" s="528" t="s">
        <v>1488</v>
      </c>
      <c r="F1504" s="528"/>
      <c r="G1504" s="164" t="s">
        <v>1489</v>
      </c>
      <c r="H1504" s="165">
        <v>0.62839999999999996</v>
      </c>
      <c r="I1504" s="166">
        <v>22.12</v>
      </c>
      <c r="J1504" s="278">
        <v>13.9</v>
      </c>
    </row>
    <row r="1505" spans="1:10" ht="25.5" x14ac:dyDescent="0.2">
      <c r="A1505" s="277" t="s">
        <v>1482</v>
      </c>
      <c r="B1505" s="163" t="s">
        <v>1998</v>
      </c>
      <c r="C1505" s="259" t="s">
        <v>68</v>
      </c>
      <c r="D1505" s="259" t="s">
        <v>1999</v>
      </c>
      <c r="E1505" s="528" t="s">
        <v>1488</v>
      </c>
      <c r="F1505" s="528"/>
      <c r="G1505" s="164" t="s">
        <v>1489</v>
      </c>
      <c r="H1505" s="165">
        <v>0.62839999999999996</v>
      </c>
      <c r="I1505" s="166">
        <v>18.84</v>
      </c>
      <c r="J1505" s="278">
        <v>11.83</v>
      </c>
    </row>
    <row r="1506" spans="1:10" ht="38.25" x14ac:dyDescent="0.2">
      <c r="A1506" s="279" t="s">
        <v>1492</v>
      </c>
      <c r="B1506" s="167" t="s">
        <v>2173</v>
      </c>
      <c r="C1506" s="260" t="s">
        <v>68</v>
      </c>
      <c r="D1506" s="260" t="s">
        <v>2174</v>
      </c>
      <c r="E1506" s="527" t="s">
        <v>1495</v>
      </c>
      <c r="F1506" s="527"/>
      <c r="G1506" s="168" t="s">
        <v>1</v>
      </c>
      <c r="H1506" s="169">
        <v>0.26250000000000001</v>
      </c>
      <c r="I1506" s="170">
        <v>20.64</v>
      </c>
      <c r="J1506" s="280">
        <v>5.41</v>
      </c>
    </row>
    <row r="1507" spans="1:10" ht="25.5" x14ac:dyDescent="0.2">
      <c r="A1507" s="279" t="s">
        <v>1492</v>
      </c>
      <c r="B1507" s="167" t="s">
        <v>2217</v>
      </c>
      <c r="C1507" s="260" t="s">
        <v>68</v>
      </c>
      <c r="D1507" s="260" t="s">
        <v>2218</v>
      </c>
      <c r="E1507" s="527" t="s">
        <v>1495</v>
      </c>
      <c r="F1507" s="527"/>
      <c r="G1507" s="168" t="s">
        <v>1</v>
      </c>
      <c r="H1507" s="169">
        <v>1</v>
      </c>
      <c r="I1507" s="170">
        <v>181.25</v>
      </c>
      <c r="J1507" s="280">
        <v>181.25</v>
      </c>
    </row>
    <row r="1508" spans="1:10" ht="25.5" x14ac:dyDescent="0.2">
      <c r="A1508" s="279" t="s">
        <v>1492</v>
      </c>
      <c r="B1508" s="167" t="s">
        <v>2200</v>
      </c>
      <c r="C1508" s="260" t="s">
        <v>68</v>
      </c>
      <c r="D1508" s="260" t="s">
        <v>2201</v>
      </c>
      <c r="E1508" s="527" t="s">
        <v>1495</v>
      </c>
      <c r="F1508" s="527"/>
      <c r="G1508" s="168" t="s">
        <v>1</v>
      </c>
      <c r="H1508" s="169">
        <v>3</v>
      </c>
      <c r="I1508" s="170">
        <v>15.14</v>
      </c>
      <c r="J1508" s="280">
        <v>45.42</v>
      </c>
    </row>
    <row r="1509" spans="1:10" x14ac:dyDescent="0.2">
      <c r="A1509" s="281"/>
      <c r="B1509" s="282"/>
      <c r="C1509" s="282"/>
      <c r="D1509" s="282"/>
      <c r="E1509" s="282"/>
      <c r="F1509" s="283"/>
      <c r="G1509" s="282"/>
      <c r="H1509" s="283"/>
      <c r="I1509" s="282"/>
      <c r="J1509" s="284"/>
    </row>
    <row r="1510" spans="1:10" ht="13.5" thickBot="1" x14ac:dyDescent="0.25">
      <c r="A1510" s="281"/>
      <c r="B1510" s="282"/>
      <c r="C1510" s="282"/>
      <c r="D1510" s="282"/>
      <c r="E1510" s="282"/>
      <c r="F1510" s="283"/>
      <c r="G1510" s="282"/>
      <c r="H1510" s="283"/>
      <c r="I1510" s="282"/>
      <c r="J1510" s="284"/>
    </row>
    <row r="1511" spans="1:10" ht="13.5" thickTop="1" x14ac:dyDescent="0.2">
      <c r="A1511" s="285"/>
      <c r="B1511" s="171"/>
      <c r="C1511" s="171"/>
      <c r="D1511" s="171"/>
      <c r="E1511" s="171"/>
      <c r="F1511" s="171"/>
      <c r="G1511" s="171"/>
      <c r="H1511" s="171"/>
      <c r="I1511" s="171"/>
      <c r="J1511" s="286"/>
    </row>
    <row r="1512" spans="1:10" ht="15" x14ac:dyDescent="0.2">
      <c r="A1512" s="273"/>
      <c r="B1512" s="157" t="s">
        <v>399</v>
      </c>
      <c r="C1512" s="268" t="s">
        <v>1472</v>
      </c>
      <c r="D1512" s="268" t="s">
        <v>1473</v>
      </c>
      <c r="E1512" s="525" t="s">
        <v>1474</v>
      </c>
      <c r="F1512" s="525"/>
      <c r="G1512" s="158" t="s">
        <v>1475</v>
      </c>
      <c r="H1512" s="157" t="s">
        <v>1476</v>
      </c>
      <c r="I1512" s="157" t="s">
        <v>1477</v>
      </c>
      <c r="J1512" s="274" t="s">
        <v>1478</v>
      </c>
    </row>
    <row r="1513" spans="1:10" ht="38.25" x14ac:dyDescent="0.2">
      <c r="A1513" s="275" t="s">
        <v>409</v>
      </c>
      <c r="B1513" s="159" t="s">
        <v>2219</v>
      </c>
      <c r="C1513" s="267" t="s">
        <v>68</v>
      </c>
      <c r="D1513" s="267" t="s">
        <v>1045</v>
      </c>
      <c r="E1513" s="526" t="s">
        <v>1864</v>
      </c>
      <c r="F1513" s="526"/>
      <c r="G1513" s="160" t="s">
        <v>1</v>
      </c>
      <c r="H1513" s="161">
        <v>1</v>
      </c>
      <c r="I1513" s="162">
        <v>30.04</v>
      </c>
      <c r="J1513" s="276">
        <v>30.04</v>
      </c>
    </row>
    <row r="1514" spans="1:10" ht="25.5" x14ac:dyDescent="0.2">
      <c r="A1514" s="277" t="s">
        <v>1482</v>
      </c>
      <c r="B1514" s="163" t="s">
        <v>1865</v>
      </c>
      <c r="C1514" s="259" t="s">
        <v>68</v>
      </c>
      <c r="D1514" s="259" t="s">
        <v>1866</v>
      </c>
      <c r="E1514" s="528" t="s">
        <v>1488</v>
      </c>
      <c r="F1514" s="528"/>
      <c r="G1514" s="164" t="s">
        <v>1489</v>
      </c>
      <c r="H1514" s="165">
        <v>0.18190000000000001</v>
      </c>
      <c r="I1514" s="166">
        <v>22.12</v>
      </c>
      <c r="J1514" s="278">
        <v>4.0199999999999996</v>
      </c>
    </row>
    <row r="1515" spans="1:10" ht="25.5" x14ac:dyDescent="0.2">
      <c r="A1515" s="277" t="s">
        <v>1482</v>
      </c>
      <c r="B1515" s="163" t="s">
        <v>1998</v>
      </c>
      <c r="C1515" s="259" t="s">
        <v>68</v>
      </c>
      <c r="D1515" s="259" t="s">
        <v>1999</v>
      </c>
      <c r="E1515" s="528" t="s">
        <v>1488</v>
      </c>
      <c r="F1515" s="528"/>
      <c r="G1515" s="164" t="s">
        <v>1489</v>
      </c>
      <c r="H1515" s="165">
        <v>0.18190000000000001</v>
      </c>
      <c r="I1515" s="166">
        <v>18.84</v>
      </c>
      <c r="J1515" s="278">
        <v>3.42</v>
      </c>
    </row>
    <row r="1516" spans="1:10" x14ac:dyDescent="0.2">
      <c r="A1516" s="279" t="s">
        <v>1492</v>
      </c>
      <c r="B1516" s="167" t="s">
        <v>2020</v>
      </c>
      <c r="C1516" s="260" t="s">
        <v>68</v>
      </c>
      <c r="D1516" s="260" t="s">
        <v>2021</v>
      </c>
      <c r="E1516" s="527" t="s">
        <v>1495</v>
      </c>
      <c r="F1516" s="527"/>
      <c r="G1516" s="168" t="s">
        <v>1</v>
      </c>
      <c r="H1516" s="169">
        <v>2.4500000000000001E-2</v>
      </c>
      <c r="I1516" s="170">
        <v>50.01</v>
      </c>
      <c r="J1516" s="280">
        <v>1.22</v>
      </c>
    </row>
    <row r="1517" spans="1:10" ht="25.5" x14ac:dyDescent="0.2">
      <c r="A1517" s="279" t="s">
        <v>1492</v>
      </c>
      <c r="B1517" s="167" t="s">
        <v>2022</v>
      </c>
      <c r="C1517" s="260" t="s">
        <v>68</v>
      </c>
      <c r="D1517" s="260" t="s">
        <v>2023</v>
      </c>
      <c r="E1517" s="527" t="s">
        <v>1495</v>
      </c>
      <c r="F1517" s="527"/>
      <c r="G1517" s="168" t="s">
        <v>1</v>
      </c>
      <c r="H1517" s="169">
        <v>0.04</v>
      </c>
      <c r="I1517" s="170">
        <v>56.66</v>
      </c>
      <c r="J1517" s="280">
        <v>2.2599999999999998</v>
      </c>
    </row>
    <row r="1518" spans="1:10" ht="25.5" x14ac:dyDescent="0.2">
      <c r="A1518" s="279" t="s">
        <v>1492</v>
      </c>
      <c r="B1518" s="167" t="s">
        <v>2195</v>
      </c>
      <c r="C1518" s="260" t="s">
        <v>68</v>
      </c>
      <c r="D1518" s="260" t="s">
        <v>2196</v>
      </c>
      <c r="E1518" s="527" t="s">
        <v>1495</v>
      </c>
      <c r="F1518" s="527"/>
      <c r="G1518" s="168" t="s">
        <v>1</v>
      </c>
      <c r="H1518" s="169">
        <v>1</v>
      </c>
      <c r="I1518" s="170">
        <v>4.38</v>
      </c>
      <c r="J1518" s="280">
        <v>4.38</v>
      </c>
    </row>
    <row r="1519" spans="1:10" x14ac:dyDescent="0.2">
      <c r="A1519" s="279" t="s">
        <v>1492</v>
      </c>
      <c r="B1519" s="167" t="s">
        <v>2002</v>
      </c>
      <c r="C1519" s="260" t="s">
        <v>68</v>
      </c>
      <c r="D1519" s="260" t="s">
        <v>2003</v>
      </c>
      <c r="E1519" s="527" t="s">
        <v>1495</v>
      </c>
      <c r="F1519" s="527"/>
      <c r="G1519" s="168" t="s">
        <v>1</v>
      </c>
      <c r="H1519" s="169">
        <v>5.0999999999999997E-2</v>
      </c>
      <c r="I1519" s="170">
        <v>2.0499999999999998</v>
      </c>
      <c r="J1519" s="280">
        <v>0.1</v>
      </c>
    </row>
    <row r="1520" spans="1:10" ht="38.25" x14ac:dyDescent="0.2">
      <c r="A1520" s="279" t="s">
        <v>1492</v>
      </c>
      <c r="B1520" s="167" t="s">
        <v>2173</v>
      </c>
      <c r="C1520" s="260" t="s">
        <v>68</v>
      </c>
      <c r="D1520" s="260" t="s">
        <v>2174</v>
      </c>
      <c r="E1520" s="527" t="s">
        <v>1495</v>
      </c>
      <c r="F1520" s="527"/>
      <c r="G1520" s="168" t="s">
        <v>1</v>
      </c>
      <c r="H1520" s="169">
        <v>5.7500000000000002E-2</v>
      </c>
      <c r="I1520" s="170">
        <v>20.64</v>
      </c>
      <c r="J1520" s="280">
        <v>1.18</v>
      </c>
    </row>
    <row r="1521" spans="1:10" x14ac:dyDescent="0.2">
      <c r="A1521" s="279" t="s">
        <v>1492</v>
      </c>
      <c r="B1521" s="167" t="s">
        <v>2220</v>
      </c>
      <c r="C1521" s="260" t="s">
        <v>68</v>
      </c>
      <c r="D1521" s="260" t="s">
        <v>2221</v>
      </c>
      <c r="E1521" s="527" t="s">
        <v>1495</v>
      </c>
      <c r="F1521" s="527"/>
      <c r="G1521" s="168" t="s">
        <v>1</v>
      </c>
      <c r="H1521" s="169">
        <v>1</v>
      </c>
      <c r="I1521" s="170">
        <v>13.46</v>
      </c>
      <c r="J1521" s="280">
        <v>13.46</v>
      </c>
    </row>
    <row r="1522" spans="1:10" x14ac:dyDescent="0.2">
      <c r="A1522" s="281"/>
      <c r="B1522" s="282"/>
      <c r="C1522" s="282"/>
      <c r="D1522" s="282"/>
      <c r="E1522" s="282"/>
      <c r="F1522" s="283"/>
      <c r="G1522" s="282"/>
      <c r="H1522" s="283"/>
      <c r="I1522" s="282"/>
      <c r="J1522" s="284"/>
    </row>
    <row r="1523" spans="1:10" ht="13.5" thickBot="1" x14ac:dyDescent="0.25">
      <c r="A1523" s="281"/>
      <c r="B1523" s="282"/>
      <c r="C1523" s="282"/>
      <c r="D1523" s="282"/>
      <c r="E1523" s="282"/>
      <c r="F1523" s="283"/>
      <c r="G1523" s="282"/>
      <c r="H1523" s="283"/>
      <c r="I1523" s="282"/>
      <c r="J1523" s="284"/>
    </row>
    <row r="1524" spans="1:10" ht="13.5" thickTop="1" x14ac:dyDescent="0.2">
      <c r="A1524" s="285"/>
      <c r="B1524" s="171"/>
      <c r="C1524" s="171"/>
      <c r="D1524" s="171"/>
      <c r="E1524" s="171"/>
      <c r="F1524" s="171"/>
      <c r="G1524" s="171"/>
      <c r="H1524" s="171"/>
      <c r="I1524" s="171"/>
      <c r="J1524" s="286"/>
    </row>
    <row r="1525" spans="1:10" ht="15" x14ac:dyDescent="0.2">
      <c r="A1525" s="273"/>
      <c r="B1525" s="157" t="s">
        <v>399</v>
      </c>
      <c r="C1525" s="268" t="s">
        <v>1472</v>
      </c>
      <c r="D1525" s="268" t="s">
        <v>1473</v>
      </c>
      <c r="E1525" s="525" t="s">
        <v>1474</v>
      </c>
      <c r="F1525" s="525"/>
      <c r="G1525" s="158" t="s">
        <v>1475</v>
      </c>
      <c r="H1525" s="157" t="s">
        <v>1476</v>
      </c>
      <c r="I1525" s="157" t="s">
        <v>1477</v>
      </c>
      <c r="J1525" s="274" t="s">
        <v>1478</v>
      </c>
    </row>
    <row r="1526" spans="1:10" ht="38.25" x14ac:dyDescent="0.2">
      <c r="A1526" s="275" t="s">
        <v>409</v>
      </c>
      <c r="B1526" s="159" t="s">
        <v>2222</v>
      </c>
      <c r="C1526" s="267" t="s">
        <v>68</v>
      </c>
      <c r="D1526" s="267" t="s">
        <v>1046</v>
      </c>
      <c r="E1526" s="526" t="s">
        <v>1864</v>
      </c>
      <c r="F1526" s="526"/>
      <c r="G1526" s="160" t="s">
        <v>1</v>
      </c>
      <c r="H1526" s="161">
        <v>1</v>
      </c>
      <c r="I1526" s="162">
        <v>75</v>
      </c>
      <c r="J1526" s="276">
        <v>75</v>
      </c>
    </row>
    <row r="1527" spans="1:10" ht="25.5" x14ac:dyDescent="0.2">
      <c r="A1527" s="277" t="s">
        <v>1482</v>
      </c>
      <c r="B1527" s="163" t="s">
        <v>1865</v>
      </c>
      <c r="C1527" s="259" t="s">
        <v>68</v>
      </c>
      <c r="D1527" s="259" t="s">
        <v>1866</v>
      </c>
      <c r="E1527" s="528" t="s">
        <v>1488</v>
      </c>
      <c r="F1527" s="528"/>
      <c r="G1527" s="164" t="s">
        <v>1489</v>
      </c>
      <c r="H1527" s="165">
        <v>0.36380000000000001</v>
      </c>
      <c r="I1527" s="166">
        <v>22.12</v>
      </c>
      <c r="J1527" s="278">
        <v>8.0399999999999991</v>
      </c>
    </row>
    <row r="1528" spans="1:10" ht="25.5" x14ac:dyDescent="0.2">
      <c r="A1528" s="277" t="s">
        <v>1482</v>
      </c>
      <c r="B1528" s="163" t="s">
        <v>1998</v>
      </c>
      <c r="C1528" s="259" t="s">
        <v>68</v>
      </c>
      <c r="D1528" s="259" t="s">
        <v>1999</v>
      </c>
      <c r="E1528" s="528" t="s">
        <v>1488</v>
      </c>
      <c r="F1528" s="528"/>
      <c r="G1528" s="164" t="s">
        <v>1489</v>
      </c>
      <c r="H1528" s="165">
        <v>0.36380000000000001</v>
      </c>
      <c r="I1528" s="166">
        <v>18.84</v>
      </c>
      <c r="J1528" s="278">
        <v>6.85</v>
      </c>
    </row>
    <row r="1529" spans="1:10" ht="38.25" x14ac:dyDescent="0.2">
      <c r="A1529" s="279" t="s">
        <v>1492</v>
      </c>
      <c r="B1529" s="167" t="s">
        <v>2173</v>
      </c>
      <c r="C1529" s="260" t="s">
        <v>68</v>
      </c>
      <c r="D1529" s="260" t="s">
        <v>2174</v>
      </c>
      <c r="E1529" s="527" t="s">
        <v>1495</v>
      </c>
      <c r="F1529" s="527"/>
      <c r="G1529" s="168" t="s">
        <v>1</v>
      </c>
      <c r="H1529" s="169">
        <v>0.17249999999999999</v>
      </c>
      <c r="I1529" s="170">
        <v>20.64</v>
      </c>
      <c r="J1529" s="280">
        <v>3.56</v>
      </c>
    </row>
    <row r="1530" spans="1:10" x14ac:dyDescent="0.2">
      <c r="A1530" s="279" t="s">
        <v>1492</v>
      </c>
      <c r="B1530" s="167" t="s">
        <v>2223</v>
      </c>
      <c r="C1530" s="260" t="s">
        <v>68</v>
      </c>
      <c r="D1530" s="260" t="s">
        <v>2224</v>
      </c>
      <c r="E1530" s="527" t="s">
        <v>1495</v>
      </c>
      <c r="F1530" s="527"/>
      <c r="G1530" s="168" t="s">
        <v>1</v>
      </c>
      <c r="H1530" s="169">
        <v>1</v>
      </c>
      <c r="I1530" s="170">
        <v>43.41</v>
      </c>
      <c r="J1530" s="280">
        <v>43.41</v>
      </c>
    </row>
    <row r="1531" spans="1:10" ht="25.5" x14ac:dyDescent="0.2">
      <c r="A1531" s="279" t="s">
        <v>1492</v>
      </c>
      <c r="B1531" s="167" t="s">
        <v>2195</v>
      </c>
      <c r="C1531" s="260" t="s">
        <v>68</v>
      </c>
      <c r="D1531" s="260" t="s">
        <v>2196</v>
      </c>
      <c r="E1531" s="527" t="s">
        <v>1495</v>
      </c>
      <c r="F1531" s="527"/>
      <c r="G1531" s="168" t="s">
        <v>1</v>
      </c>
      <c r="H1531" s="169">
        <v>3</v>
      </c>
      <c r="I1531" s="170">
        <v>4.38</v>
      </c>
      <c r="J1531" s="280">
        <v>13.14</v>
      </c>
    </row>
    <row r="1532" spans="1:10" x14ac:dyDescent="0.2">
      <c r="A1532" s="281"/>
      <c r="B1532" s="282"/>
      <c r="C1532" s="282"/>
      <c r="D1532" s="282"/>
      <c r="E1532" s="282"/>
      <c r="F1532" s="283"/>
      <c r="G1532" s="282"/>
      <c r="H1532" s="283"/>
      <c r="I1532" s="282"/>
      <c r="J1532" s="284"/>
    </row>
    <row r="1533" spans="1:10" ht="13.5" thickBot="1" x14ac:dyDescent="0.25">
      <c r="A1533" s="281"/>
      <c r="B1533" s="282"/>
      <c r="C1533" s="282"/>
      <c r="D1533" s="282"/>
      <c r="E1533" s="282"/>
      <c r="F1533" s="283"/>
      <c r="G1533" s="282"/>
      <c r="H1533" s="283"/>
      <c r="I1533" s="282"/>
      <c r="J1533" s="284"/>
    </row>
    <row r="1534" spans="1:10" ht="13.5" thickTop="1" x14ac:dyDescent="0.2">
      <c r="A1534" s="285"/>
      <c r="B1534" s="171"/>
      <c r="C1534" s="171"/>
      <c r="D1534" s="171"/>
      <c r="E1534" s="171"/>
      <c r="F1534" s="171"/>
      <c r="G1534" s="171"/>
      <c r="H1534" s="171"/>
      <c r="I1534" s="171"/>
      <c r="J1534" s="286"/>
    </row>
    <row r="1535" spans="1:10" ht="15" x14ac:dyDescent="0.2">
      <c r="A1535" s="273"/>
      <c r="B1535" s="157" t="s">
        <v>399</v>
      </c>
      <c r="C1535" s="268" t="s">
        <v>1472</v>
      </c>
      <c r="D1535" s="268" t="s">
        <v>1473</v>
      </c>
      <c r="E1535" s="525" t="s">
        <v>1474</v>
      </c>
      <c r="F1535" s="525"/>
      <c r="G1535" s="158" t="s">
        <v>1475</v>
      </c>
      <c r="H1535" s="157" t="s">
        <v>1476</v>
      </c>
      <c r="I1535" s="157" t="s">
        <v>1477</v>
      </c>
      <c r="J1535" s="274" t="s">
        <v>1478</v>
      </c>
    </row>
    <row r="1536" spans="1:10" ht="38.25" x14ac:dyDescent="0.2">
      <c r="A1536" s="275" t="s">
        <v>409</v>
      </c>
      <c r="B1536" s="159" t="s">
        <v>2225</v>
      </c>
      <c r="C1536" s="267" t="s">
        <v>68</v>
      </c>
      <c r="D1536" s="267" t="s">
        <v>1047</v>
      </c>
      <c r="E1536" s="526" t="s">
        <v>1864</v>
      </c>
      <c r="F1536" s="526"/>
      <c r="G1536" s="160" t="s">
        <v>1</v>
      </c>
      <c r="H1536" s="161">
        <v>1</v>
      </c>
      <c r="I1536" s="162">
        <v>87.45</v>
      </c>
      <c r="J1536" s="276">
        <v>87.45</v>
      </c>
    </row>
    <row r="1537" spans="1:10" ht="25.5" x14ac:dyDescent="0.2">
      <c r="A1537" s="277" t="s">
        <v>1482</v>
      </c>
      <c r="B1537" s="163" t="s">
        <v>1998</v>
      </c>
      <c r="C1537" s="259" t="s">
        <v>68</v>
      </c>
      <c r="D1537" s="259" t="s">
        <v>1999</v>
      </c>
      <c r="E1537" s="528" t="s">
        <v>1488</v>
      </c>
      <c r="F1537" s="528"/>
      <c r="G1537" s="164" t="s">
        <v>1489</v>
      </c>
      <c r="H1537" s="165">
        <v>0.24809999999999999</v>
      </c>
      <c r="I1537" s="166">
        <v>18.84</v>
      </c>
      <c r="J1537" s="278">
        <v>4.67</v>
      </c>
    </row>
    <row r="1538" spans="1:10" ht="25.5" x14ac:dyDescent="0.2">
      <c r="A1538" s="277" t="s">
        <v>1482</v>
      </c>
      <c r="B1538" s="163" t="s">
        <v>1865</v>
      </c>
      <c r="C1538" s="259" t="s">
        <v>68</v>
      </c>
      <c r="D1538" s="259" t="s">
        <v>1866</v>
      </c>
      <c r="E1538" s="528" t="s">
        <v>1488</v>
      </c>
      <c r="F1538" s="528"/>
      <c r="G1538" s="164" t="s">
        <v>1489</v>
      </c>
      <c r="H1538" s="165">
        <v>0.24809999999999999</v>
      </c>
      <c r="I1538" s="166">
        <v>22.12</v>
      </c>
      <c r="J1538" s="278">
        <v>5.48</v>
      </c>
    </row>
    <row r="1539" spans="1:10" ht="25.5" x14ac:dyDescent="0.2">
      <c r="A1539" s="279" t="s">
        <v>1492</v>
      </c>
      <c r="B1539" s="167" t="s">
        <v>2226</v>
      </c>
      <c r="C1539" s="260" t="s">
        <v>68</v>
      </c>
      <c r="D1539" s="260" t="s">
        <v>2227</v>
      </c>
      <c r="E1539" s="527" t="s">
        <v>1495</v>
      </c>
      <c r="F1539" s="527"/>
      <c r="G1539" s="168" t="s">
        <v>1</v>
      </c>
      <c r="H1539" s="169">
        <v>1</v>
      </c>
      <c r="I1539" s="170">
        <v>54.79</v>
      </c>
      <c r="J1539" s="280">
        <v>54.79</v>
      </c>
    </row>
    <row r="1540" spans="1:10" ht="25.5" x14ac:dyDescent="0.2">
      <c r="A1540" s="279" t="s">
        <v>1492</v>
      </c>
      <c r="B1540" s="167" t="s">
        <v>2195</v>
      </c>
      <c r="C1540" s="260" t="s">
        <v>68</v>
      </c>
      <c r="D1540" s="260" t="s">
        <v>2196</v>
      </c>
      <c r="E1540" s="527" t="s">
        <v>1495</v>
      </c>
      <c r="F1540" s="527"/>
      <c r="G1540" s="168" t="s">
        <v>1</v>
      </c>
      <c r="H1540" s="169">
        <v>1</v>
      </c>
      <c r="I1540" s="170">
        <v>4.38</v>
      </c>
      <c r="J1540" s="280">
        <v>4.38</v>
      </c>
    </row>
    <row r="1541" spans="1:10" ht="25.5" x14ac:dyDescent="0.2">
      <c r="A1541" s="279" t="s">
        <v>1492</v>
      </c>
      <c r="B1541" s="167" t="s">
        <v>2200</v>
      </c>
      <c r="C1541" s="260" t="s">
        <v>68</v>
      </c>
      <c r="D1541" s="260" t="s">
        <v>2201</v>
      </c>
      <c r="E1541" s="527" t="s">
        <v>1495</v>
      </c>
      <c r="F1541" s="527"/>
      <c r="G1541" s="168" t="s">
        <v>1</v>
      </c>
      <c r="H1541" s="169">
        <v>1</v>
      </c>
      <c r="I1541" s="170">
        <v>15.14</v>
      </c>
      <c r="J1541" s="280">
        <v>15.14</v>
      </c>
    </row>
    <row r="1542" spans="1:10" ht="38.25" x14ac:dyDescent="0.2">
      <c r="A1542" s="279" t="s">
        <v>1492</v>
      </c>
      <c r="B1542" s="167" t="s">
        <v>2173</v>
      </c>
      <c r="C1542" s="260" t="s">
        <v>68</v>
      </c>
      <c r="D1542" s="260" t="s">
        <v>2174</v>
      </c>
      <c r="E1542" s="527" t="s">
        <v>1495</v>
      </c>
      <c r="F1542" s="527"/>
      <c r="G1542" s="168" t="s">
        <v>1</v>
      </c>
      <c r="H1542" s="169">
        <v>0.14499999999999999</v>
      </c>
      <c r="I1542" s="170">
        <v>20.64</v>
      </c>
      <c r="J1542" s="280">
        <v>2.99</v>
      </c>
    </row>
    <row r="1543" spans="1:10" x14ac:dyDescent="0.2">
      <c r="A1543" s="281"/>
      <c r="B1543" s="282"/>
      <c r="C1543" s="282"/>
      <c r="D1543" s="282"/>
      <c r="E1543" s="282"/>
      <c r="F1543" s="283"/>
      <c r="G1543" s="282"/>
      <c r="H1543" s="283"/>
      <c r="I1543" s="282"/>
      <c r="J1543" s="284"/>
    </row>
    <row r="1544" spans="1:10" ht="13.5" thickBot="1" x14ac:dyDescent="0.25">
      <c r="A1544" s="281"/>
      <c r="B1544" s="282"/>
      <c r="C1544" s="282"/>
      <c r="D1544" s="282"/>
      <c r="E1544" s="282"/>
      <c r="F1544" s="283"/>
      <c r="G1544" s="282"/>
      <c r="H1544" s="283"/>
      <c r="I1544" s="282"/>
      <c r="J1544" s="284"/>
    </row>
    <row r="1545" spans="1:10" ht="13.5" thickTop="1" x14ac:dyDescent="0.2">
      <c r="A1545" s="285"/>
      <c r="B1545" s="171"/>
      <c r="C1545" s="171"/>
      <c r="D1545" s="171"/>
      <c r="E1545" s="171"/>
      <c r="F1545" s="171"/>
      <c r="G1545" s="171"/>
      <c r="H1545" s="171"/>
      <c r="I1545" s="171"/>
      <c r="J1545" s="286"/>
    </row>
    <row r="1546" spans="1:10" ht="15" x14ac:dyDescent="0.2">
      <c r="A1546" s="273"/>
      <c r="B1546" s="157" t="s">
        <v>399</v>
      </c>
      <c r="C1546" s="268" t="s">
        <v>1472</v>
      </c>
      <c r="D1546" s="268" t="s">
        <v>1473</v>
      </c>
      <c r="E1546" s="525" t="s">
        <v>1474</v>
      </c>
      <c r="F1546" s="525"/>
      <c r="G1546" s="158" t="s">
        <v>1475</v>
      </c>
      <c r="H1546" s="157" t="s">
        <v>1476</v>
      </c>
      <c r="I1546" s="157" t="s">
        <v>1477</v>
      </c>
      <c r="J1546" s="274" t="s">
        <v>1478</v>
      </c>
    </row>
    <row r="1547" spans="1:10" ht="38.25" x14ac:dyDescent="0.2">
      <c r="A1547" s="275" t="s">
        <v>409</v>
      </c>
      <c r="B1547" s="159" t="s">
        <v>2228</v>
      </c>
      <c r="C1547" s="267" t="s">
        <v>68</v>
      </c>
      <c r="D1547" s="267" t="s">
        <v>1052</v>
      </c>
      <c r="E1547" s="526" t="s">
        <v>1864</v>
      </c>
      <c r="F1547" s="526"/>
      <c r="G1547" s="160" t="s">
        <v>1</v>
      </c>
      <c r="H1547" s="161">
        <v>1</v>
      </c>
      <c r="I1547" s="162">
        <v>481.21</v>
      </c>
      <c r="J1547" s="276">
        <v>481.21</v>
      </c>
    </row>
    <row r="1548" spans="1:10" ht="25.5" x14ac:dyDescent="0.2">
      <c r="A1548" s="277" t="s">
        <v>1482</v>
      </c>
      <c r="B1548" s="163" t="s">
        <v>2231</v>
      </c>
      <c r="C1548" s="259" t="s">
        <v>68</v>
      </c>
      <c r="D1548" s="259" t="s">
        <v>2232</v>
      </c>
      <c r="E1548" s="528" t="s">
        <v>1488</v>
      </c>
      <c r="F1548" s="528"/>
      <c r="G1548" s="164" t="s">
        <v>1508</v>
      </c>
      <c r="H1548" s="165">
        <v>0.11559999999999999</v>
      </c>
      <c r="I1548" s="166">
        <v>543.01</v>
      </c>
      <c r="J1548" s="278">
        <v>62.77</v>
      </c>
    </row>
    <row r="1549" spans="1:10" ht="38.25" x14ac:dyDescent="0.2">
      <c r="A1549" s="277" t="s">
        <v>1482</v>
      </c>
      <c r="B1549" s="163" t="s">
        <v>2229</v>
      </c>
      <c r="C1549" s="259" t="s">
        <v>68</v>
      </c>
      <c r="D1549" s="259" t="s">
        <v>2230</v>
      </c>
      <c r="E1549" s="528" t="s">
        <v>1507</v>
      </c>
      <c r="F1549" s="528"/>
      <c r="G1549" s="164" t="s">
        <v>1508</v>
      </c>
      <c r="H1549" s="165">
        <v>7.4399999999999994E-2</v>
      </c>
      <c r="I1549" s="166">
        <v>451.42</v>
      </c>
      <c r="J1549" s="278">
        <v>33.58</v>
      </c>
    </row>
    <row r="1550" spans="1:10" ht="25.5" x14ac:dyDescent="0.2">
      <c r="A1550" s="277" t="s">
        <v>1482</v>
      </c>
      <c r="B1550" s="163" t="s">
        <v>2233</v>
      </c>
      <c r="C1550" s="259" t="s">
        <v>68</v>
      </c>
      <c r="D1550" s="259" t="s">
        <v>2234</v>
      </c>
      <c r="E1550" s="528" t="s">
        <v>1507</v>
      </c>
      <c r="F1550" s="528"/>
      <c r="G1550" s="164" t="s">
        <v>1508</v>
      </c>
      <c r="H1550" s="165">
        <v>4.48E-2</v>
      </c>
      <c r="I1550" s="166">
        <v>2136.4699999999998</v>
      </c>
      <c r="J1550" s="278">
        <v>95.71</v>
      </c>
    </row>
    <row r="1551" spans="1:10" ht="38.25" x14ac:dyDescent="0.2">
      <c r="A1551" s="277" t="s">
        <v>1482</v>
      </c>
      <c r="B1551" s="163" t="s">
        <v>2237</v>
      </c>
      <c r="C1551" s="259" t="s">
        <v>68</v>
      </c>
      <c r="D1551" s="259" t="s">
        <v>2238</v>
      </c>
      <c r="E1551" s="528" t="s">
        <v>1488</v>
      </c>
      <c r="F1551" s="528"/>
      <c r="G1551" s="164" t="s">
        <v>1508</v>
      </c>
      <c r="H1551" s="165">
        <v>1.4800000000000001E-2</v>
      </c>
      <c r="I1551" s="166">
        <v>459.22</v>
      </c>
      <c r="J1551" s="278">
        <v>6.79</v>
      </c>
    </row>
    <row r="1552" spans="1:10" ht="25.5" x14ac:dyDescent="0.2">
      <c r="A1552" s="277" t="s">
        <v>1482</v>
      </c>
      <c r="B1552" s="163" t="s">
        <v>2235</v>
      </c>
      <c r="C1552" s="259" t="s">
        <v>68</v>
      </c>
      <c r="D1552" s="259" t="s">
        <v>2236</v>
      </c>
      <c r="E1552" s="528" t="s">
        <v>1595</v>
      </c>
      <c r="F1552" s="528"/>
      <c r="G1552" s="164" t="s">
        <v>1481</v>
      </c>
      <c r="H1552" s="165">
        <v>0.81</v>
      </c>
      <c r="I1552" s="166">
        <v>5.38</v>
      </c>
      <c r="J1552" s="278">
        <v>4.3499999999999996</v>
      </c>
    </row>
    <row r="1553" spans="1:10" ht="51" x14ac:dyDescent="0.2">
      <c r="A1553" s="277" t="s">
        <v>1482</v>
      </c>
      <c r="B1553" s="163" t="s">
        <v>1600</v>
      </c>
      <c r="C1553" s="259" t="s">
        <v>68</v>
      </c>
      <c r="D1553" s="259" t="s">
        <v>1601</v>
      </c>
      <c r="E1553" s="528" t="s">
        <v>1513</v>
      </c>
      <c r="F1553" s="528"/>
      <c r="G1553" s="164" t="s">
        <v>1514</v>
      </c>
      <c r="H1553" s="165">
        <v>1.78E-2</v>
      </c>
      <c r="I1553" s="166">
        <v>56.07</v>
      </c>
      <c r="J1553" s="278">
        <v>0.99</v>
      </c>
    </row>
    <row r="1554" spans="1:10" ht="51" x14ac:dyDescent="0.2">
      <c r="A1554" s="277" t="s">
        <v>1482</v>
      </c>
      <c r="B1554" s="163" t="s">
        <v>1596</v>
      </c>
      <c r="C1554" s="259" t="s">
        <v>68</v>
      </c>
      <c r="D1554" s="259" t="s">
        <v>1597</v>
      </c>
      <c r="E1554" s="528" t="s">
        <v>1513</v>
      </c>
      <c r="F1554" s="528"/>
      <c r="G1554" s="164" t="s">
        <v>1517</v>
      </c>
      <c r="H1554" s="165">
        <v>8.6999999999999994E-3</v>
      </c>
      <c r="I1554" s="166">
        <v>139.63999999999999</v>
      </c>
      <c r="J1554" s="278">
        <v>1.21</v>
      </c>
    </row>
    <row r="1555" spans="1:10" ht="25.5" x14ac:dyDescent="0.2">
      <c r="A1555" s="277" t="s">
        <v>1482</v>
      </c>
      <c r="B1555" s="163" t="s">
        <v>1598</v>
      </c>
      <c r="C1555" s="259" t="s">
        <v>68</v>
      </c>
      <c r="D1555" s="259" t="s">
        <v>1599</v>
      </c>
      <c r="E1555" s="528" t="s">
        <v>1488</v>
      </c>
      <c r="F1555" s="528"/>
      <c r="G1555" s="164" t="s">
        <v>1489</v>
      </c>
      <c r="H1555" s="165">
        <v>5.0944000000000003</v>
      </c>
      <c r="I1555" s="166">
        <v>23.1</v>
      </c>
      <c r="J1555" s="278">
        <v>117.68</v>
      </c>
    </row>
    <row r="1556" spans="1:10" ht="25.5" x14ac:dyDescent="0.2">
      <c r="A1556" s="277" t="s">
        <v>1482</v>
      </c>
      <c r="B1556" s="163" t="s">
        <v>1486</v>
      </c>
      <c r="C1556" s="259" t="s">
        <v>68</v>
      </c>
      <c r="D1556" s="259" t="s">
        <v>1487</v>
      </c>
      <c r="E1556" s="528" t="s">
        <v>1488</v>
      </c>
      <c r="F1556" s="528"/>
      <c r="G1556" s="164" t="s">
        <v>1489</v>
      </c>
      <c r="H1556" s="165">
        <v>4.0027999999999997</v>
      </c>
      <c r="I1556" s="166">
        <v>18.670000000000002</v>
      </c>
      <c r="J1556" s="278">
        <v>74.73</v>
      </c>
    </row>
    <row r="1557" spans="1:10" x14ac:dyDescent="0.2">
      <c r="A1557" s="279" t="s">
        <v>1492</v>
      </c>
      <c r="B1557" s="167" t="s">
        <v>1501</v>
      </c>
      <c r="C1557" s="260" t="s">
        <v>68</v>
      </c>
      <c r="D1557" s="260" t="s">
        <v>1502</v>
      </c>
      <c r="E1557" s="527" t="s">
        <v>1495</v>
      </c>
      <c r="F1557" s="527"/>
      <c r="G1557" s="168" t="s">
        <v>25</v>
      </c>
      <c r="H1557" s="169">
        <v>1.2500000000000001E-2</v>
      </c>
      <c r="I1557" s="170">
        <v>20.74</v>
      </c>
      <c r="J1557" s="280">
        <v>0.25</v>
      </c>
    </row>
    <row r="1558" spans="1:10" x14ac:dyDescent="0.2">
      <c r="A1558" s="279" t="s">
        <v>1492</v>
      </c>
      <c r="B1558" s="167" t="s">
        <v>2239</v>
      </c>
      <c r="C1558" s="260" t="s">
        <v>68</v>
      </c>
      <c r="D1558" s="260" t="s">
        <v>2240</v>
      </c>
      <c r="E1558" s="527" t="s">
        <v>1495</v>
      </c>
      <c r="F1558" s="527"/>
      <c r="G1558" s="168" t="s">
        <v>1</v>
      </c>
      <c r="H1558" s="169">
        <v>131.81880000000001</v>
      </c>
      <c r="I1558" s="170">
        <v>0.56000000000000005</v>
      </c>
      <c r="J1558" s="280">
        <v>73.81</v>
      </c>
    </row>
    <row r="1559" spans="1:10" ht="38.25" x14ac:dyDescent="0.2">
      <c r="A1559" s="279" t="s">
        <v>1492</v>
      </c>
      <c r="B1559" s="167" t="s">
        <v>1710</v>
      </c>
      <c r="C1559" s="260" t="s">
        <v>68</v>
      </c>
      <c r="D1559" s="260" t="s">
        <v>1711</v>
      </c>
      <c r="E1559" s="527" t="s">
        <v>1495</v>
      </c>
      <c r="F1559" s="527"/>
      <c r="G1559" s="168" t="s">
        <v>8</v>
      </c>
      <c r="H1559" s="169">
        <v>0.44159999999999999</v>
      </c>
      <c r="I1559" s="170">
        <v>16.84</v>
      </c>
      <c r="J1559" s="280">
        <v>7.43</v>
      </c>
    </row>
    <row r="1560" spans="1:10" ht="25.5" x14ac:dyDescent="0.2">
      <c r="A1560" s="279" t="s">
        <v>1492</v>
      </c>
      <c r="B1560" s="167" t="s">
        <v>1647</v>
      </c>
      <c r="C1560" s="260" t="s">
        <v>68</v>
      </c>
      <c r="D1560" s="260" t="s">
        <v>1648</v>
      </c>
      <c r="E1560" s="527" t="s">
        <v>1495</v>
      </c>
      <c r="F1560" s="527"/>
      <c r="G1560" s="168" t="s">
        <v>1582</v>
      </c>
      <c r="H1560" s="169">
        <v>5.4000000000000003E-3</v>
      </c>
      <c r="I1560" s="170">
        <v>8.76</v>
      </c>
      <c r="J1560" s="280">
        <v>0.04</v>
      </c>
    </row>
    <row r="1561" spans="1:10" ht="25.5" x14ac:dyDescent="0.2">
      <c r="A1561" s="279" t="s">
        <v>1492</v>
      </c>
      <c r="B1561" s="167" t="s">
        <v>1520</v>
      </c>
      <c r="C1561" s="260" t="s">
        <v>68</v>
      </c>
      <c r="D1561" s="260" t="s">
        <v>1521</v>
      </c>
      <c r="E1561" s="527" t="s">
        <v>1495</v>
      </c>
      <c r="F1561" s="527"/>
      <c r="G1561" s="168" t="s">
        <v>8</v>
      </c>
      <c r="H1561" s="169">
        <v>0.11840000000000001</v>
      </c>
      <c r="I1561" s="170">
        <v>11.21</v>
      </c>
      <c r="J1561" s="280">
        <v>1.32</v>
      </c>
    </row>
    <row r="1562" spans="1:10" ht="25.5" x14ac:dyDescent="0.2">
      <c r="A1562" s="279" t="s">
        <v>1492</v>
      </c>
      <c r="B1562" s="167" t="s">
        <v>1651</v>
      </c>
      <c r="C1562" s="260" t="s">
        <v>68</v>
      </c>
      <c r="D1562" s="260" t="s">
        <v>1652</v>
      </c>
      <c r="E1562" s="527" t="s">
        <v>1495</v>
      </c>
      <c r="F1562" s="527"/>
      <c r="G1562" s="168" t="s">
        <v>8</v>
      </c>
      <c r="H1562" s="169">
        <v>0.14080000000000001</v>
      </c>
      <c r="I1562" s="170">
        <v>3.92</v>
      </c>
      <c r="J1562" s="280">
        <v>0.55000000000000004</v>
      </c>
    </row>
    <row r="1563" spans="1:10" x14ac:dyDescent="0.2">
      <c r="A1563" s="281"/>
      <c r="B1563" s="282"/>
      <c r="C1563" s="282"/>
      <c r="D1563" s="282"/>
      <c r="E1563" s="282"/>
      <c r="F1563" s="283"/>
      <c r="G1563" s="282"/>
      <c r="H1563" s="283"/>
      <c r="I1563" s="282"/>
      <c r="J1563" s="284"/>
    </row>
    <row r="1564" spans="1:10" ht="13.5" thickBot="1" x14ac:dyDescent="0.25">
      <c r="A1564" s="281"/>
      <c r="B1564" s="282"/>
      <c r="C1564" s="282"/>
      <c r="D1564" s="282"/>
      <c r="E1564" s="282"/>
      <c r="F1564" s="283"/>
      <c r="G1564" s="282"/>
      <c r="H1564" s="283"/>
      <c r="I1564" s="282"/>
      <c r="J1564" s="284"/>
    </row>
    <row r="1565" spans="1:10" ht="13.5" thickTop="1" x14ac:dyDescent="0.2">
      <c r="A1565" s="285"/>
      <c r="B1565" s="171"/>
      <c r="C1565" s="171"/>
      <c r="D1565" s="171"/>
      <c r="E1565" s="171"/>
      <c r="F1565" s="171"/>
      <c r="G1565" s="171"/>
      <c r="H1565" s="171"/>
      <c r="I1565" s="171"/>
      <c r="J1565" s="286"/>
    </row>
    <row r="1566" spans="1:10" ht="15" x14ac:dyDescent="0.2">
      <c r="A1566" s="273"/>
      <c r="B1566" s="157" t="s">
        <v>399</v>
      </c>
      <c r="C1566" s="268" t="s">
        <v>1472</v>
      </c>
      <c r="D1566" s="268" t="s">
        <v>1473</v>
      </c>
      <c r="E1566" s="525" t="s">
        <v>1474</v>
      </c>
      <c r="F1566" s="525"/>
      <c r="G1566" s="158" t="s">
        <v>1475</v>
      </c>
      <c r="H1566" s="157" t="s">
        <v>1476</v>
      </c>
      <c r="I1566" s="157" t="s">
        <v>1477</v>
      </c>
      <c r="J1566" s="274" t="s">
        <v>1478</v>
      </c>
    </row>
    <row r="1567" spans="1:10" ht="38.25" x14ac:dyDescent="0.2">
      <c r="A1567" s="275" t="s">
        <v>409</v>
      </c>
      <c r="B1567" s="159" t="s">
        <v>2241</v>
      </c>
      <c r="C1567" s="267" t="s">
        <v>68</v>
      </c>
      <c r="D1567" s="267" t="s">
        <v>2242</v>
      </c>
      <c r="E1567" s="526" t="s">
        <v>1964</v>
      </c>
      <c r="F1567" s="526"/>
      <c r="G1567" s="160" t="s">
        <v>1</v>
      </c>
      <c r="H1567" s="161">
        <v>1</v>
      </c>
      <c r="I1567" s="162">
        <v>435.02</v>
      </c>
      <c r="J1567" s="276">
        <v>435.02</v>
      </c>
    </row>
    <row r="1568" spans="1:10" ht="25.5" x14ac:dyDescent="0.2">
      <c r="A1568" s="277" t="s">
        <v>1482</v>
      </c>
      <c r="B1568" s="163" t="s">
        <v>1486</v>
      </c>
      <c r="C1568" s="259" t="s">
        <v>68</v>
      </c>
      <c r="D1568" s="259" t="s">
        <v>1487</v>
      </c>
      <c r="E1568" s="528" t="s">
        <v>1488</v>
      </c>
      <c r="F1568" s="528"/>
      <c r="G1568" s="164" t="s">
        <v>1489</v>
      </c>
      <c r="H1568" s="165">
        <v>0.41210000000000002</v>
      </c>
      <c r="I1568" s="166">
        <v>18.670000000000002</v>
      </c>
      <c r="J1568" s="278">
        <v>7.69</v>
      </c>
    </row>
    <row r="1569" spans="1:10" ht="38.25" x14ac:dyDescent="0.2">
      <c r="A1569" s="277" t="s">
        <v>1482</v>
      </c>
      <c r="B1569" s="163" t="s">
        <v>2245</v>
      </c>
      <c r="C1569" s="259" t="s">
        <v>68</v>
      </c>
      <c r="D1569" s="259" t="s">
        <v>2246</v>
      </c>
      <c r="E1569" s="528" t="s">
        <v>1507</v>
      </c>
      <c r="F1569" s="528"/>
      <c r="G1569" s="164" t="s">
        <v>1508</v>
      </c>
      <c r="H1569" s="165">
        <v>2.2100000000000002E-2</v>
      </c>
      <c r="I1569" s="166">
        <v>3114.12</v>
      </c>
      <c r="J1569" s="278">
        <v>68.819999999999993</v>
      </c>
    </row>
    <row r="1570" spans="1:10" ht="51" x14ac:dyDescent="0.2">
      <c r="A1570" s="277" t="s">
        <v>1482</v>
      </c>
      <c r="B1570" s="163" t="s">
        <v>1600</v>
      </c>
      <c r="C1570" s="259" t="s">
        <v>68</v>
      </c>
      <c r="D1570" s="259" t="s">
        <v>1601</v>
      </c>
      <c r="E1570" s="528" t="s">
        <v>1513</v>
      </c>
      <c r="F1570" s="528"/>
      <c r="G1570" s="164" t="s">
        <v>1514</v>
      </c>
      <c r="H1570" s="165">
        <v>0.15049999999999999</v>
      </c>
      <c r="I1570" s="166">
        <v>56.07</v>
      </c>
      <c r="J1570" s="278">
        <v>8.43</v>
      </c>
    </row>
    <row r="1571" spans="1:10" ht="25.5" x14ac:dyDescent="0.2">
      <c r="A1571" s="277" t="s">
        <v>1482</v>
      </c>
      <c r="B1571" s="163" t="s">
        <v>1598</v>
      </c>
      <c r="C1571" s="259" t="s">
        <v>68</v>
      </c>
      <c r="D1571" s="259" t="s">
        <v>1599</v>
      </c>
      <c r="E1571" s="528" t="s">
        <v>1488</v>
      </c>
      <c r="F1571" s="528"/>
      <c r="G1571" s="164" t="s">
        <v>1489</v>
      </c>
      <c r="H1571" s="165">
        <v>0.52449999999999997</v>
      </c>
      <c r="I1571" s="166">
        <v>23.1</v>
      </c>
      <c r="J1571" s="278">
        <v>12.11</v>
      </c>
    </row>
    <row r="1572" spans="1:10" ht="51" x14ac:dyDescent="0.2">
      <c r="A1572" s="277" t="s">
        <v>1482</v>
      </c>
      <c r="B1572" s="163" t="s">
        <v>1596</v>
      </c>
      <c r="C1572" s="259" t="s">
        <v>68</v>
      </c>
      <c r="D1572" s="259" t="s">
        <v>1597</v>
      </c>
      <c r="E1572" s="528" t="s">
        <v>1513</v>
      </c>
      <c r="F1572" s="528"/>
      <c r="G1572" s="164" t="s">
        <v>1517</v>
      </c>
      <c r="H1572" s="165">
        <v>7.3899999999999993E-2</v>
      </c>
      <c r="I1572" s="166">
        <v>139.63999999999999</v>
      </c>
      <c r="J1572" s="278">
        <v>10.31</v>
      </c>
    </row>
    <row r="1573" spans="1:10" ht="25.5" x14ac:dyDescent="0.2">
      <c r="A1573" s="277" t="s">
        <v>1482</v>
      </c>
      <c r="B1573" s="163" t="s">
        <v>2231</v>
      </c>
      <c r="C1573" s="259" t="s">
        <v>68</v>
      </c>
      <c r="D1573" s="259" t="s">
        <v>2232</v>
      </c>
      <c r="E1573" s="528" t="s">
        <v>1488</v>
      </c>
      <c r="F1573" s="528"/>
      <c r="G1573" s="164" t="s">
        <v>1508</v>
      </c>
      <c r="H1573" s="165">
        <v>2.9000000000000001E-2</v>
      </c>
      <c r="I1573" s="166">
        <v>543.01</v>
      </c>
      <c r="J1573" s="278">
        <v>15.74</v>
      </c>
    </row>
    <row r="1574" spans="1:10" ht="25.5" x14ac:dyDescent="0.2">
      <c r="A1574" s="277" t="s">
        <v>1482</v>
      </c>
      <c r="B1574" s="163" t="s">
        <v>2243</v>
      </c>
      <c r="C1574" s="259" t="s">
        <v>68</v>
      </c>
      <c r="D1574" s="259" t="s">
        <v>2244</v>
      </c>
      <c r="E1574" s="528" t="s">
        <v>1595</v>
      </c>
      <c r="F1574" s="528"/>
      <c r="G1574" s="164" t="s">
        <v>1508</v>
      </c>
      <c r="H1574" s="165">
        <v>0.2535</v>
      </c>
      <c r="I1574" s="166">
        <v>224.5</v>
      </c>
      <c r="J1574" s="278">
        <v>56.91</v>
      </c>
    </row>
    <row r="1575" spans="1:10" x14ac:dyDescent="0.2">
      <c r="A1575" s="279" t="s">
        <v>1492</v>
      </c>
      <c r="B1575" s="167" t="s">
        <v>2239</v>
      </c>
      <c r="C1575" s="260" t="s">
        <v>68</v>
      </c>
      <c r="D1575" s="260" t="s">
        <v>2240</v>
      </c>
      <c r="E1575" s="527" t="s">
        <v>1495</v>
      </c>
      <c r="F1575" s="527"/>
      <c r="G1575" s="168" t="s">
        <v>1</v>
      </c>
      <c r="H1575" s="169">
        <v>11.780200000000001</v>
      </c>
      <c r="I1575" s="170">
        <v>0.56000000000000005</v>
      </c>
      <c r="J1575" s="280">
        <v>6.59</v>
      </c>
    </row>
    <row r="1576" spans="1:10" ht="25.5" x14ac:dyDescent="0.2">
      <c r="A1576" s="279" t="s">
        <v>1492</v>
      </c>
      <c r="B1576" s="167" t="s">
        <v>2247</v>
      </c>
      <c r="C1576" s="260" t="s">
        <v>68</v>
      </c>
      <c r="D1576" s="260" t="s">
        <v>2248</v>
      </c>
      <c r="E1576" s="527" t="s">
        <v>1495</v>
      </c>
      <c r="F1576" s="527"/>
      <c r="G1576" s="168" t="s">
        <v>1</v>
      </c>
      <c r="H1576" s="169">
        <v>1</v>
      </c>
      <c r="I1576" s="170">
        <v>169.38</v>
      </c>
      <c r="J1576" s="280">
        <v>169.38</v>
      </c>
    </row>
    <row r="1577" spans="1:10" ht="25.5" x14ac:dyDescent="0.2">
      <c r="A1577" s="279" t="s">
        <v>1492</v>
      </c>
      <c r="B1577" s="167" t="s">
        <v>2249</v>
      </c>
      <c r="C1577" s="260" t="s">
        <v>68</v>
      </c>
      <c r="D1577" s="260" t="s">
        <v>2250</v>
      </c>
      <c r="E1577" s="527" t="s">
        <v>1495</v>
      </c>
      <c r="F1577" s="527"/>
      <c r="G1577" s="168" t="s">
        <v>1</v>
      </c>
      <c r="H1577" s="169">
        <v>1</v>
      </c>
      <c r="I1577" s="170">
        <v>79.040000000000006</v>
      </c>
      <c r="J1577" s="280">
        <v>79.040000000000006</v>
      </c>
    </row>
    <row r="1578" spans="1:10" x14ac:dyDescent="0.2">
      <c r="A1578" s="281"/>
      <c r="B1578" s="282"/>
      <c r="C1578" s="282"/>
      <c r="D1578" s="282"/>
      <c r="E1578" s="282"/>
      <c r="F1578" s="283"/>
      <c r="G1578" s="282"/>
      <c r="H1578" s="283"/>
      <c r="I1578" s="282"/>
      <c r="J1578" s="284"/>
    </row>
    <row r="1579" spans="1:10" ht="13.5" thickBot="1" x14ac:dyDescent="0.25">
      <c r="A1579" s="281"/>
      <c r="B1579" s="282"/>
      <c r="C1579" s="282"/>
      <c r="D1579" s="282"/>
      <c r="E1579" s="282"/>
      <c r="F1579" s="283"/>
      <c r="G1579" s="282"/>
      <c r="H1579" s="283"/>
      <c r="I1579" s="282"/>
      <c r="J1579" s="284"/>
    </row>
    <row r="1580" spans="1:10" ht="13.5" thickTop="1" x14ac:dyDescent="0.2">
      <c r="A1580" s="285"/>
      <c r="B1580" s="171"/>
      <c r="C1580" s="171"/>
      <c r="D1580" s="171"/>
      <c r="E1580" s="171"/>
      <c r="F1580" s="171"/>
      <c r="G1580" s="171"/>
      <c r="H1580" s="171"/>
      <c r="I1580" s="171"/>
      <c r="J1580" s="286"/>
    </row>
    <row r="1581" spans="1:10" ht="15" x14ac:dyDescent="0.2">
      <c r="A1581" s="273"/>
      <c r="B1581" s="157" t="s">
        <v>399</v>
      </c>
      <c r="C1581" s="268" t="s">
        <v>1472</v>
      </c>
      <c r="D1581" s="268" t="s">
        <v>1473</v>
      </c>
      <c r="E1581" s="525" t="s">
        <v>1474</v>
      </c>
      <c r="F1581" s="525"/>
      <c r="G1581" s="158" t="s">
        <v>1475</v>
      </c>
      <c r="H1581" s="157" t="s">
        <v>1476</v>
      </c>
      <c r="I1581" s="157" t="s">
        <v>1477</v>
      </c>
      <c r="J1581" s="274" t="s">
        <v>1478</v>
      </c>
    </row>
    <row r="1582" spans="1:10" ht="38.25" x14ac:dyDescent="0.2">
      <c r="A1582" s="275" t="s">
        <v>409</v>
      </c>
      <c r="B1582" s="159" t="s">
        <v>2251</v>
      </c>
      <c r="C1582" s="267" t="s">
        <v>68</v>
      </c>
      <c r="D1582" s="267" t="s">
        <v>1057</v>
      </c>
      <c r="E1582" s="526" t="s">
        <v>1864</v>
      </c>
      <c r="F1582" s="526"/>
      <c r="G1582" s="160" t="s">
        <v>8</v>
      </c>
      <c r="H1582" s="161">
        <v>1</v>
      </c>
      <c r="I1582" s="162">
        <f>J1582</f>
        <v>19.799621000000002</v>
      </c>
      <c r="J1582" s="276">
        <f>SUM(J1583:J1586)</f>
        <v>19.799621000000002</v>
      </c>
    </row>
    <row r="1583" spans="1:10" ht="25.5" x14ac:dyDescent="0.2">
      <c r="A1583" s="277" t="s">
        <v>1482</v>
      </c>
      <c r="B1583" s="163" t="s">
        <v>1998</v>
      </c>
      <c r="C1583" s="259" t="s">
        <v>68</v>
      </c>
      <c r="D1583" s="259" t="s">
        <v>1999</v>
      </c>
      <c r="E1583" s="528" t="s">
        <v>1488</v>
      </c>
      <c r="F1583" s="528"/>
      <c r="G1583" s="164" t="s">
        <v>1489</v>
      </c>
      <c r="H1583" s="165">
        <v>0.31619999999999998</v>
      </c>
      <c r="I1583" s="166">
        <v>18.84</v>
      </c>
      <c r="J1583" s="278">
        <f>I1583*H1583</f>
        <v>5.9572079999999996</v>
      </c>
    </row>
    <row r="1584" spans="1:10" ht="25.5" x14ac:dyDescent="0.2">
      <c r="A1584" s="277" t="s">
        <v>1482</v>
      </c>
      <c r="B1584" s="163" t="s">
        <v>1865</v>
      </c>
      <c r="C1584" s="259" t="s">
        <v>68</v>
      </c>
      <c r="D1584" s="259" t="s">
        <v>1866</v>
      </c>
      <c r="E1584" s="528" t="s">
        <v>1488</v>
      </c>
      <c r="F1584" s="528"/>
      <c r="G1584" s="164" t="s">
        <v>1489</v>
      </c>
      <c r="H1584" s="165">
        <f>H1583</f>
        <v>0.31619999999999998</v>
      </c>
      <c r="I1584" s="166">
        <v>22.12</v>
      </c>
      <c r="J1584" s="278">
        <f>I1584*H1584</f>
        <v>6.9943439999999999</v>
      </c>
    </row>
    <row r="1585" spans="1:10" ht="25.5" x14ac:dyDescent="0.2">
      <c r="A1585" s="279" t="s">
        <v>1492</v>
      </c>
      <c r="B1585" s="167" t="s">
        <v>2252</v>
      </c>
      <c r="C1585" s="260" t="s">
        <v>68</v>
      </c>
      <c r="D1585" s="260" t="s">
        <v>2253</v>
      </c>
      <c r="E1585" s="527" t="s">
        <v>1495</v>
      </c>
      <c r="F1585" s="527"/>
      <c r="G1585" s="168" t="s">
        <v>8</v>
      </c>
      <c r="H1585" s="169">
        <v>1.0548999999999999</v>
      </c>
      <c r="I1585" s="170">
        <v>6.46</v>
      </c>
      <c r="J1585" s="280">
        <f>I1585*H1585</f>
        <v>6.814654</v>
      </c>
    </row>
    <row r="1586" spans="1:10" x14ac:dyDescent="0.2">
      <c r="A1586" s="279" t="s">
        <v>1492</v>
      </c>
      <c r="B1586" s="167" t="s">
        <v>2002</v>
      </c>
      <c r="C1586" s="260" t="s">
        <v>68</v>
      </c>
      <c r="D1586" s="260" t="s">
        <v>2003</v>
      </c>
      <c r="E1586" s="527" t="s">
        <v>1495</v>
      </c>
      <c r="F1586" s="527"/>
      <c r="G1586" s="168" t="s">
        <v>1</v>
      </c>
      <c r="H1586" s="169">
        <v>1.6299999999999999E-2</v>
      </c>
      <c r="I1586" s="170">
        <v>2.0499999999999998</v>
      </c>
      <c r="J1586" s="280">
        <f>I1586*H1586</f>
        <v>3.3414999999999993E-2</v>
      </c>
    </row>
    <row r="1587" spans="1:10" x14ac:dyDescent="0.2">
      <c r="A1587" s="281"/>
      <c r="B1587" s="282"/>
      <c r="C1587" s="282"/>
      <c r="D1587" s="282"/>
      <c r="E1587" s="282"/>
      <c r="F1587" s="283"/>
      <c r="G1587" s="282"/>
      <c r="H1587" s="283"/>
      <c r="I1587" s="282"/>
      <c r="J1587" s="284"/>
    </row>
    <row r="1588" spans="1:10" ht="13.5" thickBot="1" x14ac:dyDescent="0.25">
      <c r="A1588" s="281"/>
      <c r="B1588" s="282"/>
      <c r="C1588" s="282"/>
      <c r="D1588" s="282"/>
      <c r="E1588" s="282"/>
      <c r="F1588" s="283"/>
      <c r="G1588" s="282"/>
      <c r="H1588" s="283"/>
      <c r="I1588" s="282"/>
      <c r="J1588" s="284"/>
    </row>
    <row r="1589" spans="1:10" ht="13.5" thickTop="1" x14ac:dyDescent="0.2">
      <c r="A1589" s="285"/>
      <c r="B1589" s="171"/>
      <c r="C1589" s="171"/>
      <c r="D1589" s="171"/>
      <c r="E1589" s="171"/>
      <c r="F1589" s="171"/>
      <c r="G1589" s="171"/>
      <c r="H1589" s="171"/>
      <c r="I1589" s="171"/>
      <c r="J1589" s="286"/>
    </row>
    <row r="1590" spans="1:10" ht="15" x14ac:dyDescent="0.2">
      <c r="A1590" s="273"/>
      <c r="B1590" s="157" t="s">
        <v>399</v>
      </c>
      <c r="C1590" s="268" t="s">
        <v>1472</v>
      </c>
      <c r="D1590" s="268" t="s">
        <v>1473</v>
      </c>
      <c r="E1590" s="525" t="s">
        <v>1474</v>
      </c>
      <c r="F1590" s="525"/>
      <c r="G1590" s="158" t="s">
        <v>1475</v>
      </c>
      <c r="H1590" s="157" t="s">
        <v>1476</v>
      </c>
      <c r="I1590" s="157" t="s">
        <v>1477</v>
      </c>
      <c r="J1590" s="274" t="s">
        <v>1478</v>
      </c>
    </row>
    <row r="1591" spans="1:10" ht="38.25" x14ac:dyDescent="0.2">
      <c r="A1591" s="275" t="s">
        <v>409</v>
      </c>
      <c r="B1591" s="159" t="s">
        <v>2254</v>
      </c>
      <c r="C1591" s="267" t="s">
        <v>68</v>
      </c>
      <c r="D1591" s="267" t="s">
        <v>1059</v>
      </c>
      <c r="E1591" s="526" t="s">
        <v>1864</v>
      </c>
      <c r="F1591" s="526"/>
      <c r="G1591" s="160" t="s">
        <v>8</v>
      </c>
      <c r="H1591" s="161">
        <v>1</v>
      </c>
      <c r="I1591" s="162">
        <f>J1591</f>
        <v>25.404526999999998</v>
      </c>
      <c r="J1591" s="276">
        <f>SUM(J1592:J1595)</f>
        <v>25.404526999999998</v>
      </c>
    </row>
    <row r="1592" spans="1:10" ht="25.5" x14ac:dyDescent="0.2">
      <c r="A1592" s="277" t="s">
        <v>1482</v>
      </c>
      <c r="B1592" s="163" t="s">
        <v>1998</v>
      </c>
      <c r="C1592" s="259" t="s">
        <v>68</v>
      </c>
      <c r="D1592" s="259" t="s">
        <v>1999</v>
      </c>
      <c r="E1592" s="528" t="s">
        <v>1488</v>
      </c>
      <c r="F1592" s="528"/>
      <c r="G1592" s="164" t="s">
        <v>1489</v>
      </c>
      <c r="H1592" s="165">
        <v>0.3448</v>
      </c>
      <c r="I1592" s="166">
        <v>18.84</v>
      </c>
      <c r="J1592" s="278">
        <f>I1592*H1592</f>
        <v>6.4960319999999996</v>
      </c>
    </row>
    <row r="1593" spans="1:10" ht="25.5" x14ac:dyDescent="0.2">
      <c r="A1593" s="277" t="s">
        <v>1482</v>
      </c>
      <c r="B1593" s="163" t="s">
        <v>1865</v>
      </c>
      <c r="C1593" s="259" t="s">
        <v>68</v>
      </c>
      <c r="D1593" s="259" t="s">
        <v>1866</v>
      </c>
      <c r="E1593" s="528" t="s">
        <v>1488</v>
      </c>
      <c r="F1593" s="528"/>
      <c r="G1593" s="164" t="s">
        <v>1489</v>
      </c>
      <c r="H1593" s="165">
        <f>H1592</f>
        <v>0.3448</v>
      </c>
      <c r="I1593" s="166">
        <v>22.12</v>
      </c>
      <c r="J1593" s="278">
        <f>I1593*H1593</f>
        <v>7.626976</v>
      </c>
    </row>
    <row r="1594" spans="1:10" ht="25.5" x14ac:dyDescent="0.2">
      <c r="A1594" s="279" t="s">
        <v>1492</v>
      </c>
      <c r="B1594" s="167" t="s">
        <v>2255</v>
      </c>
      <c r="C1594" s="260" t="s">
        <v>68</v>
      </c>
      <c r="D1594" s="260" t="s">
        <v>2256</v>
      </c>
      <c r="E1594" s="527" t="s">
        <v>1495</v>
      </c>
      <c r="F1594" s="527"/>
      <c r="G1594" s="168" t="s">
        <v>8</v>
      </c>
      <c r="H1594" s="169">
        <v>1.0548999999999999</v>
      </c>
      <c r="I1594" s="170">
        <v>10.66</v>
      </c>
      <c r="J1594" s="280">
        <f>I1594*H1594</f>
        <v>11.245234</v>
      </c>
    </row>
    <row r="1595" spans="1:10" x14ac:dyDescent="0.2">
      <c r="A1595" s="279" t="s">
        <v>1492</v>
      </c>
      <c r="B1595" s="167" t="s">
        <v>2002</v>
      </c>
      <c r="C1595" s="260" t="s">
        <v>68</v>
      </c>
      <c r="D1595" s="260" t="s">
        <v>2003</v>
      </c>
      <c r="E1595" s="527" t="s">
        <v>1495</v>
      </c>
      <c r="F1595" s="527"/>
      <c r="G1595" s="168" t="s">
        <v>1</v>
      </c>
      <c r="H1595" s="169">
        <v>1.77E-2</v>
      </c>
      <c r="I1595" s="170">
        <v>2.0499999999999998</v>
      </c>
      <c r="J1595" s="280">
        <f>I1595*H1595</f>
        <v>3.6284999999999998E-2</v>
      </c>
    </row>
    <row r="1596" spans="1:10" x14ac:dyDescent="0.2">
      <c r="A1596" s="281"/>
      <c r="B1596" s="282"/>
      <c r="C1596" s="282"/>
      <c r="D1596" s="282"/>
      <c r="E1596" s="282"/>
      <c r="F1596" s="283"/>
      <c r="G1596" s="282"/>
      <c r="H1596" s="283"/>
      <c r="I1596" s="282"/>
      <c r="J1596" s="284"/>
    </row>
    <row r="1597" spans="1:10" ht="13.5" thickBot="1" x14ac:dyDescent="0.25">
      <c r="A1597" s="281"/>
      <c r="B1597" s="282"/>
      <c r="C1597" s="282"/>
      <c r="D1597" s="282"/>
      <c r="E1597" s="282"/>
      <c r="F1597" s="283"/>
      <c r="G1597" s="282"/>
      <c r="H1597" s="283"/>
      <c r="I1597" s="282"/>
      <c r="J1597" s="284"/>
    </row>
    <row r="1598" spans="1:10" ht="13.5" thickTop="1" x14ac:dyDescent="0.2">
      <c r="A1598" s="285"/>
      <c r="B1598" s="171"/>
      <c r="C1598" s="171"/>
      <c r="D1598" s="171"/>
      <c r="E1598" s="171"/>
      <c r="F1598" s="171"/>
      <c r="G1598" s="171"/>
      <c r="H1598" s="171"/>
      <c r="I1598" s="171"/>
      <c r="J1598" s="286"/>
    </row>
    <row r="1599" spans="1:10" ht="15" x14ac:dyDescent="0.2">
      <c r="A1599" s="273"/>
      <c r="B1599" s="157" t="s">
        <v>399</v>
      </c>
      <c r="C1599" s="268" t="s">
        <v>1472</v>
      </c>
      <c r="D1599" s="268" t="s">
        <v>1473</v>
      </c>
      <c r="E1599" s="525" t="s">
        <v>1474</v>
      </c>
      <c r="F1599" s="525"/>
      <c r="G1599" s="158" t="s">
        <v>1475</v>
      </c>
      <c r="H1599" s="157" t="s">
        <v>1476</v>
      </c>
      <c r="I1599" s="157" t="s">
        <v>1477</v>
      </c>
      <c r="J1599" s="274" t="s">
        <v>1478</v>
      </c>
    </row>
    <row r="1600" spans="1:10" ht="38.25" x14ac:dyDescent="0.2">
      <c r="A1600" s="275" t="s">
        <v>409</v>
      </c>
      <c r="B1600" s="159" t="s">
        <v>2257</v>
      </c>
      <c r="C1600" s="267" t="s">
        <v>68</v>
      </c>
      <c r="D1600" s="267" t="s">
        <v>1061</v>
      </c>
      <c r="E1600" s="526" t="s">
        <v>1864</v>
      </c>
      <c r="F1600" s="526"/>
      <c r="G1600" s="160" t="s">
        <v>8</v>
      </c>
      <c r="H1600" s="161">
        <v>1</v>
      </c>
      <c r="I1600" s="162">
        <v>30.4</v>
      </c>
      <c r="J1600" s="276">
        <v>30.4</v>
      </c>
    </row>
    <row r="1601" spans="1:10" ht="25.5" x14ac:dyDescent="0.2">
      <c r="A1601" s="277" t="s">
        <v>1482</v>
      </c>
      <c r="B1601" s="163" t="s">
        <v>1998</v>
      </c>
      <c r="C1601" s="259" t="s">
        <v>68</v>
      </c>
      <c r="D1601" s="259" t="s">
        <v>1999</v>
      </c>
      <c r="E1601" s="528" t="s">
        <v>1488</v>
      </c>
      <c r="F1601" s="528"/>
      <c r="G1601" s="164" t="s">
        <v>1489</v>
      </c>
      <c r="H1601" s="165">
        <v>0.38129999999999997</v>
      </c>
      <c r="I1601" s="166">
        <v>18.84</v>
      </c>
      <c r="J1601" s="278">
        <v>7.18</v>
      </c>
    </row>
    <row r="1602" spans="1:10" ht="25.5" x14ac:dyDescent="0.2">
      <c r="A1602" s="277" t="s">
        <v>1482</v>
      </c>
      <c r="B1602" s="163" t="s">
        <v>1865</v>
      </c>
      <c r="C1602" s="259" t="s">
        <v>68</v>
      </c>
      <c r="D1602" s="259" t="s">
        <v>1866</v>
      </c>
      <c r="E1602" s="528" t="s">
        <v>1488</v>
      </c>
      <c r="F1602" s="528"/>
      <c r="G1602" s="164" t="s">
        <v>1489</v>
      </c>
      <c r="H1602" s="165">
        <v>0.38129999999999997</v>
      </c>
      <c r="I1602" s="166">
        <v>22.12</v>
      </c>
      <c r="J1602" s="278">
        <v>8.43</v>
      </c>
    </row>
    <row r="1603" spans="1:10" ht="25.5" x14ac:dyDescent="0.2">
      <c r="A1603" s="279" t="s">
        <v>1492</v>
      </c>
      <c r="B1603" s="167" t="s">
        <v>2258</v>
      </c>
      <c r="C1603" s="260" t="s">
        <v>68</v>
      </c>
      <c r="D1603" s="260" t="s">
        <v>2259</v>
      </c>
      <c r="E1603" s="527" t="s">
        <v>1495</v>
      </c>
      <c r="F1603" s="527"/>
      <c r="G1603" s="168" t="s">
        <v>8</v>
      </c>
      <c r="H1603" s="169">
        <v>1.0548999999999999</v>
      </c>
      <c r="I1603" s="170">
        <v>13.99</v>
      </c>
      <c r="J1603" s="280">
        <v>14.75</v>
      </c>
    </row>
    <row r="1604" spans="1:10" x14ac:dyDescent="0.2">
      <c r="A1604" s="279" t="s">
        <v>1492</v>
      </c>
      <c r="B1604" s="167" t="s">
        <v>2002</v>
      </c>
      <c r="C1604" s="260" t="s">
        <v>68</v>
      </c>
      <c r="D1604" s="260" t="s">
        <v>2003</v>
      </c>
      <c r="E1604" s="527" t="s">
        <v>1495</v>
      </c>
      <c r="F1604" s="527"/>
      <c r="G1604" s="168" t="s">
        <v>1</v>
      </c>
      <c r="H1604" s="169">
        <v>2.12E-2</v>
      </c>
      <c r="I1604" s="170">
        <v>2.0499999999999998</v>
      </c>
      <c r="J1604" s="280">
        <v>0.04</v>
      </c>
    </row>
    <row r="1605" spans="1:10" x14ac:dyDescent="0.2">
      <c r="A1605" s="281"/>
      <c r="B1605" s="282"/>
      <c r="C1605" s="282"/>
      <c r="D1605" s="282"/>
      <c r="E1605" s="282"/>
      <c r="F1605" s="283"/>
      <c r="G1605" s="282"/>
      <c r="H1605" s="283"/>
      <c r="I1605" s="282"/>
      <c r="J1605" s="284"/>
    </row>
    <row r="1606" spans="1:10" ht="13.5" thickBot="1" x14ac:dyDescent="0.25">
      <c r="A1606" s="281"/>
      <c r="B1606" s="282"/>
      <c r="C1606" s="282"/>
      <c r="D1606" s="282"/>
      <c r="E1606" s="282"/>
      <c r="F1606" s="283"/>
      <c r="G1606" s="282"/>
      <c r="H1606" s="283"/>
      <c r="I1606" s="282"/>
      <c r="J1606" s="284"/>
    </row>
    <row r="1607" spans="1:10" ht="13.5" thickTop="1" x14ac:dyDescent="0.2">
      <c r="A1607" s="285"/>
      <c r="B1607" s="171"/>
      <c r="C1607" s="171"/>
      <c r="D1607" s="171"/>
      <c r="E1607" s="171"/>
      <c r="F1607" s="171"/>
      <c r="G1607" s="171"/>
      <c r="H1607" s="171"/>
      <c r="I1607" s="171"/>
      <c r="J1607" s="286"/>
    </row>
    <row r="1608" spans="1:10" ht="15" x14ac:dyDescent="0.2">
      <c r="A1608" s="273"/>
      <c r="B1608" s="157" t="s">
        <v>399</v>
      </c>
      <c r="C1608" s="268" t="s">
        <v>1472</v>
      </c>
      <c r="D1608" s="268" t="s">
        <v>1473</v>
      </c>
      <c r="E1608" s="525" t="s">
        <v>1474</v>
      </c>
      <c r="F1608" s="525"/>
      <c r="G1608" s="158" t="s">
        <v>1475</v>
      </c>
      <c r="H1608" s="157" t="s">
        <v>1476</v>
      </c>
      <c r="I1608" s="157" t="s">
        <v>1477</v>
      </c>
      <c r="J1608" s="274" t="s">
        <v>1478</v>
      </c>
    </row>
    <row r="1609" spans="1:10" ht="38.25" x14ac:dyDescent="0.2">
      <c r="A1609" s="275" t="s">
        <v>409</v>
      </c>
      <c r="B1609" s="159" t="s">
        <v>2260</v>
      </c>
      <c r="C1609" s="267" t="s">
        <v>68</v>
      </c>
      <c r="D1609" s="267" t="s">
        <v>1063</v>
      </c>
      <c r="E1609" s="526" t="s">
        <v>1864</v>
      </c>
      <c r="F1609" s="526"/>
      <c r="G1609" s="160" t="s">
        <v>8</v>
      </c>
      <c r="H1609" s="161">
        <v>1</v>
      </c>
      <c r="I1609" s="162">
        <f>J1609</f>
        <v>35.446216999999997</v>
      </c>
      <c r="J1609" s="276">
        <f>SUM(J1610:J1613)</f>
        <v>35.446216999999997</v>
      </c>
    </row>
    <row r="1610" spans="1:10" ht="25.5" x14ac:dyDescent="0.2">
      <c r="A1610" s="277" t="s">
        <v>1482</v>
      </c>
      <c r="B1610" s="163" t="s">
        <v>1998</v>
      </c>
      <c r="C1610" s="259" t="s">
        <v>68</v>
      </c>
      <c r="D1610" s="259" t="s">
        <v>1999</v>
      </c>
      <c r="E1610" s="528" t="s">
        <v>1488</v>
      </c>
      <c r="F1610" s="528"/>
      <c r="G1610" s="164" t="s">
        <v>1489</v>
      </c>
      <c r="H1610" s="165">
        <v>0.48349999999999999</v>
      </c>
      <c r="I1610" s="166">
        <v>18.84</v>
      </c>
      <c r="J1610" s="278">
        <f>I1610*H1610</f>
        <v>9.10914</v>
      </c>
    </row>
    <row r="1611" spans="1:10" ht="25.5" x14ac:dyDescent="0.2">
      <c r="A1611" s="277" t="s">
        <v>1482</v>
      </c>
      <c r="B1611" s="163" t="s">
        <v>1865</v>
      </c>
      <c r="C1611" s="259" t="s">
        <v>68</v>
      </c>
      <c r="D1611" s="259" t="s">
        <v>1866</v>
      </c>
      <c r="E1611" s="528" t="s">
        <v>1488</v>
      </c>
      <c r="F1611" s="528"/>
      <c r="G1611" s="164" t="s">
        <v>1489</v>
      </c>
      <c r="H1611" s="165">
        <f>H1610</f>
        <v>0.48349999999999999</v>
      </c>
      <c r="I1611" s="166">
        <v>22.12</v>
      </c>
      <c r="J1611" s="278">
        <f>I1611*H1611</f>
        <v>10.69502</v>
      </c>
    </row>
    <row r="1612" spans="1:10" ht="25.5" x14ac:dyDescent="0.2">
      <c r="A1612" s="279" t="s">
        <v>1492</v>
      </c>
      <c r="B1612" s="167" t="s">
        <v>2261</v>
      </c>
      <c r="C1612" s="260" t="s">
        <v>68</v>
      </c>
      <c r="D1612" s="260" t="s">
        <v>2262</v>
      </c>
      <c r="E1612" s="527" t="s">
        <v>1495</v>
      </c>
      <c r="F1612" s="527"/>
      <c r="G1612" s="168" t="s">
        <v>8</v>
      </c>
      <c r="H1612" s="169">
        <v>1.0548999999999999</v>
      </c>
      <c r="I1612" s="170">
        <v>14.78</v>
      </c>
      <c r="J1612" s="280">
        <f>I1612*H1612</f>
        <v>15.591421999999998</v>
      </c>
    </row>
    <row r="1613" spans="1:10" x14ac:dyDescent="0.2">
      <c r="A1613" s="279" t="s">
        <v>1492</v>
      </c>
      <c r="B1613" s="167" t="s">
        <v>2002</v>
      </c>
      <c r="C1613" s="260" t="s">
        <v>68</v>
      </c>
      <c r="D1613" s="260" t="s">
        <v>2003</v>
      </c>
      <c r="E1613" s="527" t="s">
        <v>1495</v>
      </c>
      <c r="F1613" s="527"/>
      <c r="G1613" s="168" t="s">
        <v>1</v>
      </c>
      <c r="H1613" s="169">
        <v>2.47E-2</v>
      </c>
      <c r="I1613" s="170">
        <v>2.0499999999999998</v>
      </c>
      <c r="J1613" s="280">
        <f>I1613*H1613</f>
        <v>5.0634999999999993E-2</v>
      </c>
    </row>
    <row r="1614" spans="1:10" x14ac:dyDescent="0.2">
      <c r="A1614" s="281"/>
      <c r="B1614" s="282"/>
      <c r="C1614" s="282"/>
      <c r="D1614" s="282"/>
      <c r="E1614" s="282"/>
      <c r="F1614" s="283"/>
      <c r="G1614" s="282"/>
      <c r="H1614" s="283"/>
      <c r="I1614" s="282"/>
      <c r="J1614" s="284"/>
    </row>
    <row r="1615" spans="1:10" ht="13.5" thickBot="1" x14ac:dyDescent="0.25">
      <c r="A1615" s="281"/>
      <c r="B1615" s="282"/>
      <c r="C1615" s="282"/>
      <c r="D1615" s="282"/>
      <c r="E1615" s="282"/>
      <c r="F1615" s="283"/>
      <c r="G1615" s="282"/>
      <c r="H1615" s="283"/>
      <c r="I1615" s="282"/>
      <c r="J1615" s="284"/>
    </row>
    <row r="1616" spans="1:10" ht="13.5" thickTop="1" x14ac:dyDescent="0.2">
      <c r="A1616" s="285"/>
      <c r="B1616" s="171"/>
      <c r="C1616" s="171"/>
      <c r="D1616" s="171"/>
      <c r="E1616" s="171"/>
      <c r="F1616" s="171"/>
      <c r="G1616" s="171"/>
      <c r="H1616" s="171"/>
      <c r="I1616" s="171"/>
      <c r="J1616" s="286"/>
    </row>
    <row r="1617" spans="1:10" ht="15" x14ac:dyDescent="0.2">
      <c r="A1617" s="273"/>
      <c r="B1617" s="157" t="s">
        <v>399</v>
      </c>
      <c r="C1617" s="268" t="s">
        <v>1472</v>
      </c>
      <c r="D1617" s="268" t="s">
        <v>1473</v>
      </c>
      <c r="E1617" s="525" t="s">
        <v>1474</v>
      </c>
      <c r="F1617" s="525"/>
      <c r="G1617" s="158" t="s">
        <v>1475</v>
      </c>
      <c r="H1617" s="157" t="s">
        <v>1476</v>
      </c>
      <c r="I1617" s="157" t="s">
        <v>1477</v>
      </c>
      <c r="J1617" s="274" t="s">
        <v>1478</v>
      </c>
    </row>
    <row r="1618" spans="1:10" ht="38.25" x14ac:dyDescent="0.2">
      <c r="A1618" s="275" t="s">
        <v>409</v>
      </c>
      <c r="B1618" s="159" t="s">
        <v>2263</v>
      </c>
      <c r="C1618" s="267" t="s">
        <v>68</v>
      </c>
      <c r="D1618" s="267" t="s">
        <v>1065</v>
      </c>
      <c r="E1618" s="526" t="s">
        <v>1864</v>
      </c>
      <c r="F1618" s="526"/>
      <c r="G1618" s="160" t="s">
        <v>8</v>
      </c>
      <c r="H1618" s="161">
        <v>1</v>
      </c>
      <c r="I1618" s="162">
        <v>53.52</v>
      </c>
      <c r="J1618" s="276">
        <v>53.52</v>
      </c>
    </row>
    <row r="1619" spans="1:10" ht="25.5" x14ac:dyDescent="0.2">
      <c r="A1619" s="277" t="s">
        <v>1482</v>
      </c>
      <c r="B1619" s="163" t="s">
        <v>1998</v>
      </c>
      <c r="C1619" s="259" t="s">
        <v>68</v>
      </c>
      <c r="D1619" s="259" t="s">
        <v>1999</v>
      </c>
      <c r="E1619" s="528" t="s">
        <v>1488</v>
      </c>
      <c r="F1619" s="528"/>
      <c r="G1619" s="164" t="s">
        <v>1489</v>
      </c>
      <c r="H1619" s="165">
        <v>0.31140000000000001</v>
      </c>
      <c r="I1619" s="166">
        <v>18.84</v>
      </c>
      <c r="J1619" s="278">
        <v>5.86</v>
      </c>
    </row>
    <row r="1620" spans="1:10" ht="25.5" x14ac:dyDescent="0.2">
      <c r="A1620" s="277" t="s">
        <v>1482</v>
      </c>
      <c r="B1620" s="163" t="s">
        <v>1865</v>
      </c>
      <c r="C1620" s="259" t="s">
        <v>68</v>
      </c>
      <c r="D1620" s="259" t="s">
        <v>1866</v>
      </c>
      <c r="E1620" s="528" t="s">
        <v>1488</v>
      </c>
      <c r="F1620" s="528"/>
      <c r="G1620" s="164" t="s">
        <v>1489</v>
      </c>
      <c r="H1620" s="165">
        <v>0.31140000000000001</v>
      </c>
      <c r="I1620" s="166">
        <v>22.12</v>
      </c>
      <c r="J1620" s="278">
        <v>6.88</v>
      </c>
    </row>
    <row r="1621" spans="1:10" ht="25.5" x14ac:dyDescent="0.2">
      <c r="A1621" s="279" t="s">
        <v>1492</v>
      </c>
      <c r="B1621" s="167" t="s">
        <v>2264</v>
      </c>
      <c r="C1621" s="260" t="s">
        <v>68</v>
      </c>
      <c r="D1621" s="260" t="s">
        <v>2265</v>
      </c>
      <c r="E1621" s="527" t="s">
        <v>1495</v>
      </c>
      <c r="F1621" s="527"/>
      <c r="G1621" s="168" t="s">
        <v>8</v>
      </c>
      <c r="H1621" s="169">
        <v>1.0548999999999999</v>
      </c>
      <c r="I1621" s="170">
        <v>38.630000000000003</v>
      </c>
      <c r="J1621" s="280">
        <v>40.75</v>
      </c>
    </row>
    <row r="1622" spans="1:10" x14ac:dyDescent="0.2">
      <c r="A1622" s="279" t="s">
        <v>1492</v>
      </c>
      <c r="B1622" s="167" t="s">
        <v>2002</v>
      </c>
      <c r="C1622" s="260" t="s">
        <v>68</v>
      </c>
      <c r="D1622" s="260" t="s">
        <v>2003</v>
      </c>
      <c r="E1622" s="527" t="s">
        <v>1495</v>
      </c>
      <c r="F1622" s="527"/>
      <c r="G1622" s="168" t="s">
        <v>1</v>
      </c>
      <c r="H1622" s="169">
        <v>1.7299999999999999E-2</v>
      </c>
      <c r="I1622" s="170">
        <v>2.0499999999999998</v>
      </c>
      <c r="J1622" s="280">
        <v>0.03</v>
      </c>
    </row>
    <row r="1623" spans="1:10" x14ac:dyDescent="0.2">
      <c r="A1623" s="281"/>
      <c r="B1623" s="282"/>
      <c r="C1623" s="282"/>
      <c r="D1623" s="282"/>
      <c r="E1623" s="282"/>
      <c r="F1623" s="283"/>
      <c r="G1623" s="282"/>
      <c r="H1623" s="283"/>
      <c r="I1623" s="282"/>
      <c r="J1623" s="284"/>
    </row>
    <row r="1624" spans="1:10" ht="13.5" thickBot="1" x14ac:dyDescent="0.25">
      <c r="A1624" s="281"/>
      <c r="B1624" s="282"/>
      <c r="C1624" s="282"/>
      <c r="D1624" s="282"/>
      <c r="E1624" s="282"/>
      <c r="F1624" s="283"/>
      <c r="G1624" s="282"/>
      <c r="H1624" s="283"/>
      <c r="I1624" s="282"/>
      <c r="J1624" s="284"/>
    </row>
    <row r="1625" spans="1:10" ht="13.5" thickTop="1" x14ac:dyDescent="0.2">
      <c r="A1625" s="285"/>
      <c r="B1625" s="171"/>
      <c r="C1625" s="171"/>
      <c r="D1625" s="171"/>
      <c r="E1625" s="171"/>
      <c r="F1625" s="171"/>
      <c r="G1625" s="171"/>
      <c r="H1625" s="171"/>
      <c r="I1625" s="171"/>
      <c r="J1625" s="286"/>
    </row>
    <row r="1626" spans="1:10" ht="15" x14ac:dyDescent="0.2">
      <c r="A1626" s="273"/>
      <c r="B1626" s="157" t="s">
        <v>399</v>
      </c>
      <c r="C1626" s="268" t="s">
        <v>1472</v>
      </c>
      <c r="D1626" s="268" t="s">
        <v>1473</v>
      </c>
      <c r="E1626" s="525" t="s">
        <v>1474</v>
      </c>
      <c r="F1626" s="525"/>
      <c r="G1626" s="158" t="s">
        <v>1475</v>
      </c>
      <c r="H1626" s="157" t="s">
        <v>1476</v>
      </c>
      <c r="I1626" s="157" t="s">
        <v>1477</v>
      </c>
      <c r="J1626" s="274" t="s">
        <v>1478</v>
      </c>
    </row>
    <row r="1627" spans="1:10" ht="38.25" x14ac:dyDescent="0.2">
      <c r="A1627" s="275" t="s">
        <v>409</v>
      </c>
      <c r="B1627" s="159" t="s">
        <v>2266</v>
      </c>
      <c r="C1627" s="267" t="s">
        <v>68</v>
      </c>
      <c r="D1627" s="267" t="s">
        <v>1067</v>
      </c>
      <c r="E1627" s="526" t="s">
        <v>1864</v>
      </c>
      <c r="F1627" s="526"/>
      <c r="G1627" s="160" t="s">
        <v>1</v>
      </c>
      <c r="H1627" s="161">
        <v>1</v>
      </c>
      <c r="I1627" s="162">
        <v>8.85</v>
      </c>
      <c r="J1627" s="276">
        <v>8.85</v>
      </c>
    </row>
    <row r="1628" spans="1:10" ht="25.5" x14ac:dyDescent="0.2">
      <c r="A1628" s="277" t="s">
        <v>1482</v>
      </c>
      <c r="B1628" s="163" t="s">
        <v>1998</v>
      </c>
      <c r="C1628" s="259" t="s">
        <v>68</v>
      </c>
      <c r="D1628" s="259" t="s">
        <v>1999</v>
      </c>
      <c r="E1628" s="528" t="s">
        <v>1488</v>
      </c>
      <c r="F1628" s="528"/>
      <c r="G1628" s="164" t="s">
        <v>1489</v>
      </c>
      <c r="H1628" s="165">
        <v>0.127</v>
      </c>
      <c r="I1628" s="166">
        <v>18.84</v>
      </c>
      <c r="J1628" s="278">
        <v>2.39</v>
      </c>
    </row>
    <row r="1629" spans="1:10" ht="25.5" x14ac:dyDescent="0.2">
      <c r="A1629" s="277" t="s">
        <v>1482</v>
      </c>
      <c r="B1629" s="163" t="s">
        <v>1865</v>
      </c>
      <c r="C1629" s="259" t="s">
        <v>68</v>
      </c>
      <c r="D1629" s="259" t="s">
        <v>1866</v>
      </c>
      <c r="E1629" s="528" t="s">
        <v>1488</v>
      </c>
      <c r="F1629" s="528"/>
      <c r="G1629" s="164" t="s">
        <v>1489</v>
      </c>
      <c r="H1629" s="165">
        <v>0.127</v>
      </c>
      <c r="I1629" s="166">
        <v>22.12</v>
      </c>
      <c r="J1629" s="278">
        <v>2.8</v>
      </c>
    </row>
    <row r="1630" spans="1:10" x14ac:dyDescent="0.2">
      <c r="A1630" s="279" t="s">
        <v>1492</v>
      </c>
      <c r="B1630" s="167" t="s">
        <v>2020</v>
      </c>
      <c r="C1630" s="260" t="s">
        <v>68</v>
      </c>
      <c r="D1630" s="260" t="s">
        <v>2021</v>
      </c>
      <c r="E1630" s="527" t="s">
        <v>1495</v>
      </c>
      <c r="F1630" s="527"/>
      <c r="G1630" s="168" t="s">
        <v>1</v>
      </c>
      <c r="H1630" s="169">
        <v>9.9000000000000008E-3</v>
      </c>
      <c r="I1630" s="170">
        <v>50.01</v>
      </c>
      <c r="J1630" s="280">
        <v>0.49</v>
      </c>
    </row>
    <row r="1631" spans="1:10" x14ac:dyDescent="0.2">
      <c r="A1631" s="279" t="s">
        <v>1492</v>
      </c>
      <c r="B1631" s="167" t="s">
        <v>2002</v>
      </c>
      <c r="C1631" s="260" t="s">
        <v>68</v>
      </c>
      <c r="D1631" s="260" t="s">
        <v>2003</v>
      </c>
      <c r="E1631" s="527" t="s">
        <v>1495</v>
      </c>
      <c r="F1631" s="527"/>
      <c r="G1631" s="168" t="s">
        <v>1</v>
      </c>
      <c r="H1631" s="169">
        <v>7.1000000000000004E-3</v>
      </c>
      <c r="I1631" s="170">
        <v>2.0499999999999998</v>
      </c>
      <c r="J1631" s="280">
        <v>0.01</v>
      </c>
    </row>
    <row r="1632" spans="1:10" ht="25.5" x14ac:dyDescent="0.2">
      <c r="A1632" s="279" t="s">
        <v>1492</v>
      </c>
      <c r="B1632" s="167" t="s">
        <v>2022</v>
      </c>
      <c r="C1632" s="260" t="s">
        <v>68</v>
      </c>
      <c r="D1632" s="260" t="s">
        <v>2023</v>
      </c>
      <c r="E1632" s="527" t="s">
        <v>1495</v>
      </c>
      <c r="F1632" s="527"/>
      <c r="G1632" s="168" t="s">
        <v>1</v>
      </c>
      <c r="H1632" s="169">
        <v>1.4999999999999999E-2</v>
      </c>
      <c r="I1632" s="170">
        <v>56.66</v>
      </c>
      <c r="J1632" s="280">
        <v>0.84</v>
      </c>
    </row>
    <row r="1633" spans="1:10" ht="25.5" x14ac:dyDescent="0.2">
      <c r="A1633" s="279" t="s">
        <v>1492</v>
      </c>
      <c r="B1633" s="167" t="s">
        <v>2267</v>
      </c>
      <c r="C1633" s="260" t="s">
        <v>68</v>
      </c>
      <c r="D1633" s="260" t="s">
        <v>2268</v>
      </c>
      <c r="E1633" s="527" t="s">
        <v>1495</v>
      </c>
      <c r="F1633" s="527"/>
      <c r="G1633" s="168" t="s">
        <v>1</v>
      </c>
      <c r="H1633" s="169">
        <v>1</v>
      </c>
      <c r="I1633" s="170">
        <v>2.3199999999999998</v>
      </c>
      <c r="J1633" s="280">
        <v>2.3199999999999998</v>
      </c>
    </row>
    <row r="1634" spans="1:10" x14ac:dyDescent="0.2">
      <c r="A1634" s="281"/>
      <c r="B1634" s="282"/>
      <c r="C1634" s="282"/>
      <c r="D1634" s="282"/>
      <c r="E1634" s="282"/>
      <c r="F1634" s="283"/>
      <c r="G1634" s="282"/>
      <c r="H1634" s="283"/>
      <c r="I1634" s="282"/>
      <c r="J1634" s="284"/>
    </row>
    <row r="1635" spans="1:10" ht="13.5" thickBot="1" x14ac:dyDescent="0.25">
      <c r="A1635" s="281"/>
      <c r="B1635" s="282"/>
      <c r="C1635" s="282"/>
      <c r="D1635" s="282"/>
      <c r="E1635" s="282"/>
      <c r="F1635" s="283"/>
      <c r="G1635" s="282"/>
      <c r="H1635" s="283"/>
      <c r="I1635" s="282"/>
      <c r="J1635" s="284"/>
    </row>
    <row r="1636" spans="1:10" ht="13.5" thickTop="1" x14ac:dyDescent="0.2">
      <c r="A1636" s="285"/>
      <c r="B1636" s="171"/>
      <c r="C1636" s="171"/>
      <c r="D1636" s="171"/>
      <c r="E1636" s="171"/>
      <c r="F1636" s="171"/>
      <c r="G1636" s="171"/>
      <c r="H1636" s="171"/>
      <c r="I1636" s="171"/>
      <c r="J1636" s="286"/>
    </row>
    <row r="1637" spans="1:10" ht="15" x14ac:dyDescent="0.2">
      <c r="A1637" s="273"/>
      <c r="B1637" s="157" t="s">
        <v>399</v>
      </c>
      <c r="C1637" s="268" t="s">
        <v>1472</v>
      </c>
      <c r="D1637" s="268" t="s">
        <v>1473</v>
      </c>
      <c r="E1637" s="525" t="s">
        <v>1474</v>
      </c>
      <c r="F1637" s="525"/>
      <c r="G1637" s="158" t="s">
        <v>1475</v>
      </c>
      <c r="H1637" s="157" t="s">
        <v>1476</v>
      </c>
      <c r="I1637" s="157" t="s">
        <v>1477</v>
      </c>
      <c r="J1637" s="274" t="s">
        <v>1478</v>
      </c>
    </row>
    <row r="1638" spans="1:10" ht="38.25" x14ac:dyDescent="0.2">
      <c r="A1638" s="275" t="s">
        <v>409</v>
      </c>
      <c r="B1638" s="159" t="s">
        <v>2269</v>
      </c>
      <c r="C1638" s="267" t="s">
        <v>68</v>
      </c>
      <c r="D1638" s="267" t="s">
        <v>1069</v>
      </c>
      <c r="E1638" s="526" t="s">
        <v>1864</v>
      </c>
      <c r="F1638" s="526"/>
      <c r="G1638" s="160" t="s">
        <v>1</v>
      </c>
      <c r="H1638" s="161">
        <v>1</v>
      </c>
      <c r="I1638" s="162">
        <v>14.65</v>
      </c>
      <c r="J1638" s="276">
        <v>14.65</v>
      </c>
    </row>
    <row r="1639" spans="1:10" ht="25.5" x14ac:dyDescent="0.2">
      <c r="A1639" s="277" t="s">
        <v>1482</v>
      </c>
      <c r="B1639" s="163" t="s">
        <v>1998</v>
      </c>
      <c r="C1639" s="259" t="s">
        <v>68</v>
      </c>
      <c r="D1639" s="259" t="s">
        <v>1999</v>
      </c>
      <c r="E1639" s="528" t="s">
        <v>1488</v>
      </c>
      <c r="F1639" s="528"/>
      <c r="G1639" s="164" t="s">
        <v>1489</v>
      </c>
      <c r="H1639" s="165">
        <v>0.13789999999999999</v>
      </c>
      <c r="I1639" s="166">
        <v>18.84</v>
      </c>
      <c r="J1639" s="278">
        <v>2.59</v>
      </c>
    </row>
    <row r="1640" spans="1:10" ht="25.5" x14ac:dyDescent="0.2">
      <c r="A1640" s="277" t="s">
        <v>1482</v>
      </c>
      <c r="B1640" s="163" t="s">
        <v>1865</v>
      </c>
      <c r="C1640" s="259" t="s">
        <v>68</v>
      </c>
      <c r="D1640" s="259" t="s">
        <v>1866</v>
      </c>
      <c r="E1640" s="528" t="s">
        <v>1488</v>
      </c>
      <c r="F1640" s="528"/>
      <c r="G1640" s="164" t="s">
        <v>1489</v>
      </c>
      <c r="H1640" s="165">
        <v>0.13789999999999999</v>
      </c>
      <c r="I1640" s="166">
        <v>22.12</v>
      </c>
      <c r="J1640" s="278">
        <v>3.05</v>
      </c>
    </row>
    <row r="1641" spans="1:10" ht="25.5" x14ac:dyDescent="0.2">
      <c r="A1641" s="279" t="s">
        <v>1492</v>
      </c>
      <c r="B1641" s="167" t="s">
        <v>2272</v>
      </c>
      <c r="C1641" s="260" t="s">
        <v>68</v>
      </c>
      <c r="D1641" s="260" t="s">
        <v>2273</v>
      </c>
      <c r="E1641" s="527" t="s">
        <v>1495</v>
      </c>
      <c r="F1641" s="527"/>
      <c r="G1641" s="168" t="s">
        <v>1</v>
      </c>
      <c r="H1641" s="169">
        <v>1</v>
      </c>
      <c r="I1641" s="170">
        <v>3.76</v>
      </c>
      <c r="J1641" s="280">
        <v>3.76</v>
      </c>
    </row>
    <row r="1642" spans="1:10" ht="38.25" x14ac:dyDescent="0.2">
      <c r="A1642" s="279" t="s">
        <v>1492</v>
      </c>
      <c r="B1642" s="167" t="s">
        <v>2173</v>
      </c>
      <c r="C1642" s="260" t="s">
        <v>68</v>
      </c>
      <c r="D1642" s="260" t="s">
        <v>2174</v>
      </c>
      <c r="E1642" s="527" t="s">
        <v>1495</v>
      </c>
      <c r="F1642" s="527"/>
      <c r="G1642" s="168" t="s">
        <v>1</v>
      </c>
      <c r="H1642" s="169">
        <v>0.05</v>
      </c>
      <c r="I1642" s="170">
        <v>20.64</v>
      </c>
      <c r="J1642" s="280">
        <v>1.03</v>
      </c>
    </row>
    <row r="1643" spans="1:10" x14ac:dyDescent="0.2">
      <c r="A1643" s="279" t="s">
        <v>1492</v>
      </c>
      <c r="B1643" s="167" t="s">
        <v>2270</v>
      </c>
      <c r="C1643" s="260" t="s">
        <v>68</v>
      </c>
      <c r="D1643" s="260" t="s">
        <v>2271</v>
      </c>
      <c r="E1643" s="527" t="s">
        <v>1495</v>
      </c>
      <c r="F1643" s="527"/>
      <c r="G1643" s="168" t="s">
        <v>1</v>
      </c>
      <c r="H1643" s="169">
        <v>2</v>
      </c>
      <c r="I1643" s="170">
        <v>2.11</v>
      </c>
      <c r="J1643" s="280">
        <v>4.22</v>
      </c>
    </row>
    <row r="1644" spans="1:10" x14ac:dyDescent="0.2">
      <c r="A1644" s="281"/>
      <c r="B1644" s="282"/>
      <c r="C1644" s="282"/>
      <c r="D1644" s="282"/>
      <c r="E1644" s="282"/>
      <c r="F1644" s="283"/>
      <c r="G1644" s="282"/>
      <c r="H1644" s="283"/>
      <c r="I1644" s="282"/>
      <c r="J1644" s="284"/>
    </row>
    <row r="1645" spans="1:10" ht="13.5" thickBot="1" x14ac:dyDescent="0.25">
      <c r="A1645" s="281"/>
      <c r="B1645" s="282"/>
      <c r="C1645" s="282"/>
      <c r="D1645" s="282"/>
      <c r="E1645" s="282"/>
      <c r="F1645" s="283"/>
      <c r="G1645" s="282"/>
      <c r="H1645" s="283"/>
      <c r="I1645" s="282"/>
      <c r="J1645" s="284"/>
    </row>
    <row r="1646" spans="1:10" ht="13.5" thickTop="1" x14ac:dyDescent="0.2">
      <c r="A1646" s="285"/>
      <c r="B1646" s="171"/>
      <c r="C1646" s="171"/>
      <c r="D1646" s="171"/>
      <c r="E1646" s="171"/>
      <c r="F1646" s="171"/>
      <c r="G1646" s="171"/>
      <c r="H1646" s="171"/>
      <c r="I1646" s="171"/>
      <c r="J1646" s="286"/>
    </row>
    <row r="1647" spans="1:10" ht="15" x14ac:dyDescent="0.2">
      <c r="A1647" s="273"/>
      <c r="B1647" s="157" t="s">
        <v>399</v>
      </c>
      <c r="C1647" s="268" t="s">
        <v>1472</v>
      </c>
      <c r="D1647" s="268" t="s">
        <v>1473</v>
      </c>
      <c r="E1647" s="525" t="s">
        <v>1474</v>
      </c>
      <c r="F1647" s="525"/>
      <c r="G1647" s="158" t="s">
        <v>1475</v>
      </c>
      <c r="H1647" s="157" t="s">
        <v>1476</v>
      </c>
      <c r="I1647" s="157" t="s">
        <v>1477</v>
      </c>
      <c r="J1647" s="274" t="s">
        <v>1478</v>
      </c>
    </row>
    <row r="1648" spans="1:10" ht="38.25" x14ac:dyDescent="0.2">
      <c r="A1648" s="275" t="s">
        <v>409</v>
      </c>
      <c r="B1648" s="159" t="s">
        <v>2274</v>
      </c>
      <c r="C1648" s="267" t="s">
        <v>68</v>
      </c>
      <c r="D1648" s="267" t="s">
        <v>1070</v>
      </c>
      <c r="E1648" s="526" t="s">
        <v>1864</v>
      </c>
      <c r="F1648" s="526"/>
      <c r="G1648" s="160" t="s">
        <v>1</v>
      </c>
      <c r="H1648" s="161">
        <v>1</v>
      </c>
      <c r="I1648" s="162">
        <v>22.36</v>
      </c>
      <c r="J1648" s="276">
        <v>22.36</v>
      </c>
    </row>
    <row r="1649" spans="1:10" ht="25.5" x14ac:dyDescent="0.2">
      <c r="A1649" s="277" t="s">
        <v>1482</v>
      </c>
      <c r="B1649" s="163" t="s">
        <v>1998</v>
      </c>
      <c r="C1649" s="259" t="s">
        <v>68</v>
      </c>
      <c r="D1649" s="259" t="s">
        <v>1999</v>
      </c>
      <c r="E1649" s="528" t="s">
        <v>1488</v>
      </c>
      <c r="F1649" s="528"/>
      <c r="G1649" s="164" t="s">
        <v>1489</v>
      </c>
      <c r="H1649" s="165">
        <v>0.16520000000000001</v>
      </c>
      <c r="I1649" s="166">
        <v>18.84</v>
      </c>
      <c r="J1649" s="278">
        <v>3.11</v>
      </c>
    </row>
    <row r="1650" spans="1:10" ht="25.5" x14ac:dyDescent="0.2">
      <c r="A1650" s="277" t="s">
        <v>1482</v>
      </c>
      <c r="B1650" s="163" t="s">
        <v>1865</v>
      </c>
      <c r="C1650" s="259" t="s">
        <v>68</v>
      </c>
      <c r="D1650" s="259" t="s">
        <v>1866</v>
      </c>
      <c r="E1650" s="528" t="s">
        <v>1488</v>
      </c>
      <c r="F1650" s="528"/>
      <c r="G1650" s="164" t="s">
        <v>1489</v>
      </c>
      <c r="H1650" s="165">
        <v>0.16520000000000001</v>
      </c>
      <c r="I1650" s="166">
        <v>22.12</v>
      </c>
      <c r="J1650" s="278">
        <v>3.65</v>
      </c>
    </row>
    <row r="1651" spans="1:10" ht="38.25" x14ac:dyDescent="0.2">
      <c r="A1651" s="279" t="s">
        <v>1492</v>
      </c>
      <c r="B1651" s="167" t="s">
        <v>2173</v>
      </c>
      <c r="C1651" s="260" t="s">
        <v>68</v>
      </c>
      <c r="D1651" s="260" t="s">
        <v>2174</v>
      </c>
      <c r="E1651" s="527" t="s">
        <v>1495</v>
      </c>
      <c r="F1651" s="527"/>
      <c r="G1651" s="168" t="s">
        <v>1</v>
      </c>
      <c r="H1651" s="169">
        <v>7.4999999999999997E-2</v>
      </c>
      <c r="I1651" s="170">
        <v>20.64</v>
      </c>
      <c r="J1651" s="280">
        <v>1.54</v>
      </c>
    </row>
    <row r="1652" spans="1:10" x14ac:dyDescent="0.2">
      <c r="A1652" s="279" t="s">
        <v>1492</v>
      </c>
      <c r="B1652" s="167" t="s">
        <v>2277</v>
      </c>
      <c r="C1652" s="260" t="s">
        <v>68</v>
      </c>
      <c r="D1652" s="260" t="s">
        <v>2278</v>
      </c>
      <c r="E1652" s="527" t="s">
        <v>1495</v>
      </c>
      <c r="F1652" s="527"/>
      <c r="G1652" s="168" t="s">
        <v>1</v>
      </c>
      <c r="H1652" s="169">
        <v>2</v>
      </c>
      <c r="I1652" s="170">
        <v>3.1</v>
      </c>
      <c r="J1652" s="280">
        <v>6.2</v>
      </c>
    </row>
    <row r="1653" spans="1:10" ht="25.5" x14ac:dyDescent="0.2">
      <c r="A1653" s="279" t="s">
        <v>1492</v>
      </c>
      <c r="B1653" s="167" t="s">
        <v>2275</v>
      </c>
      <c r="C1653" s="260" t="s">
        <v>68</v>
      </c>
      <c r="D1653" s="260" t="s">
        <v>2276</v>
      </c>
      <c r="E1653" s="527" t="s">
        <v>1495</v>
      </c>
      <c r="F1653" s="527"/>
      <c r="G1653" s="168" t="s">
        <v>1</v>
      </c>
      <c r="H1653" s="169">
        <v>1</v>
      </c>
      <c r="I1653" s="170">
        <v>7.86</v>
      </c>
      <c r="J1653" s="280">
        <v>7.86</v>
      </c>
    </row>
    <row r="1654" spans="1:10" x14ac:dyDescent="0.2">
      <c r="A1654" s="281"/>
      <c r="B1654" s="282"/>
      <c r="C1654" s="282"/>
      <c r="D1654" s="282"/>
      <c r="E1654" s="282"/>
      <c r="F1654" s="283"/>
      <c r="G1654" s="282"/>
      <c r="H1654" s="283"/>
      <c r="I1654" s="282"/>
      <c r="J1654" s="284"/>
    </row>
    <row r="1655" spans="1:10" ht="13.5" thickBot="1" x14ac:dyDescent="0.25">
      <c r="A1655" s="281"/>
      <c r="B1655" s="282"/>
      <c r="C1655" s="282"/>
      <c r="D1655" s="282"/>
      <c r="E1655" s="282"/>
      <c r="F1655" s="283"/>
      <c r="G1655" s="282"/>
      <c r="H1655" s="283"/>
      <c r="I1655" s="282"/>
      <c r="J1655" s="284"/>
    </row>
    <row r="1656" spans="1:10" ht="13.5" thickTop="1" x14ac:dyDescent="0.2">
      <c r="A1656" s="285"/>
      <c r="B1656" s="171"/>
      <c r="C1656" s="171"/>
      <c r="D1656" s="171"/>
      <c r="E1656" s="171"/>
      <c r="F1656" s="171"/>
      <c r="G1656" s="171"/>
      <c r="H1656" s="171"/>
      <c r="I1656" s="171"/>
      <c r="J1656" s="286"/>
    </row>
    <row r="1657" spans="1:10" ht="15" x14ac:dyDescent="0.2">
      <c r="A1657" s="273"/>
      <c r="B1657" s="157" t="s">
        <v>399</v>
      </c>
      <c r="C1657" s="268" t="s">
        <v>1472</v>
      </c>
      <c r="D1657" s="268" t="s">
        <v>1473</v>
      </c>
      <c r="E1657" s="525" t="s">
        <v>1474</v>
      </c>
      <c r="F1657" s="525"/>
      <c r="G1657" s="158" t="s">
        <v>1475</v>
      </c>
      <c r="H1657" s="157" t="s">
        <v>1476</v>
      </c>
      <c r="I1657" s="157" t="s">
        <v>1477</v>
      </c>
      <c r="J1657" s="274" t="s">
        <v>1478</v>
      </c>
    </row>
    <row r="1658" spans="1:10" ht="38.25" x14ac:dyDescent="0.2">
      <c r="A1658" s="275" t="s">
        <v>409</v>
      </c>
      <c r="B1658" s="159" t="s">
        <v>2279</v>
      </c>
      <c r="C1658" s="267" t="s">
        <v>68</v>
      </c>
      <c r="D1658" s="267" t="s">
        <v>1071</v>
      </c>
      <c r="E1658" s="526" t="s">
        <v>1864</v>
      </c>
      <c r="F1658" s="526"/>
      <c r="G1658" s="160" t="s">
        <v>1</v>
      </c>
      <c r="H1658" s="161">
        <v>1</v>
      </c>
      <c r="I1658" s="162">
        <v>26.78</v>
      </c>
      <c r="J1658" s="276">
        <v>26.78</v>
      </c>
    </row>
    <row r="1659" spans="1:10" ht="25.5" x14ac:dyDescent="0.2">
      <c r="A1659" s="277" t="s">
        <v>1482</v>
      </c>
      <c r="B1659" s="163" t="s">
        <v>1998</v>
      </c>
      <c r="C1659" s="259" t="s">
        <v>68</v>
      </c>
      <c r="D1659" s="259" t="s">
        <v>1999</v>
      </c>
      <c r="E1659" s="528" t="s">
        <v>1488</v>
      </c>
      <c r="F1659" s="528"/>
      <c r="G1659" s="164" t="s">
        <v>1489</v>
      </c>
      <c r="H1659" s="165">
        <v>0.19259999999999999</v>
      </c>
      <c r="I1659" s="166">
        <v>18.84</v>
      </c>
      <c r="J1659" s="278">
        <v>3.62</v>
      </c>
    </row>
    <row r="1660" spans="1:10" ht="25.5" x14ac:dyDescent="0.2">
      <c r="A1660" s="277" t="s">
        <v>1482</v>
      </c>
      <c r="B1660" s="163" t="s">
        <v>1865</v>
      </c>
      <c r="C1660" s="259" t="s">
        <v>68</v>
      </c>
      <c r="D1660" s="259" t="s">
        <v>1866</v>
      </c>
      <c r="E1660" s="528" t="s">
        <v>1488</v>
      </c>
      <c r="F1660" s="528"/>
      <c r="G1660" s="164" t="s">
        <v>1489</v>
      </c>
      <c r="H1660" s="165">
        <v>0.19259999999999999</v>
      </c>
      <c r="I1660" s="166">
        <v>22.12</v>
      </c>
      <c r="J1660" s="278">
        <v>4.26</v>
      </c>
    </row>
    <row r="1661" spans="1:10" ht="25.5" x14ac:dyDescent="0.2">
      <c r="A1661" s="279" t="s">
        <v>1492</v>
      </c>
      <c r="B1661" s="167" t="s">
        <v>2280</v>
      </c>
      <c r="C1661" s="260" t="s">
        <v>68</v>
      </c>
      <c r="D1661" s="260" t="s">
        <v>2281</v>
      </c>
      <c r="E1661" s="527" t="s">
        <v>1495</v>
      </c>
      <c r="F1661" s="527"/>
      <c r="G1661" s="168" t="s">
        <v>1</v>
      </c>
      <c r="H1661" s="169">
        <v>1</v>
      </c>
      <c r="I1661" s="170">
        <v>9.07</v>
      </c>
      <c r="J1661" s="280">
        <v>9.07</v>
      </c>
    </row>
    <row r="1662" spans="1:10" x14ac:dyDescent="0.2">
      <c r="A1662" s="279" t="s">
        <v>1492</v>
      </c>
      <c r="B1662" s="167" t="s">
        <v>2282</v>
      </c>
      <c r="C1662" s="260" t="s">
        <v>68</v>
      </c>
      <c r="D1662" s="260" t="s">
        <v>2283</v>
      </c>
      <c r="E1662" s="527" t="s">
        <v>1495</v>
      </c>
      <c r="F1662" s="527"/>
      <c r="G1662" s="168" t="s">
        <v>1</v>
      </c>
      <c r="H1662" s="169">
        <v>2</v>
      </c>
      <c r="I1662" s="170">
        <v>3.73</v>
      </c>
      <c r="J1662" s="280">
        <v>7.46</v>
      </c>
    </row>
    <row r="1663" spans="1:10" ht="38.25" x14ac:dyDescent="0.2">
      <c r="A1663" s="279" t="s">
        <v>1492</v>
      </c>
      <c r="B1663" s="167" t="s">
        <v>2173</v>
      </c>
      <c r="C1663" s="260" t="s">
        <v>68</v>
      </c>
      <c r="D1663" s="260" t="s">
        <v>2174</v>
      </c>
      <c r="E1663" s="527" t="s">
        <v>1495</v>
      </c>
      <c r="F1663" s="527"/>
      <c r="G1663" s="168" t="s">
        <v>1</v>
      </c>
      <c r="H1663" s="169">
        <v>0.115</v>
      </c>
      <c r="I1663" s="170">
        <v>20.64</v>
      </c>
      <c r="J1663" s="280">
        <v>2.37</v>
      </c>
    </row>
    <row r="1664" spans="1:10" x14ac:dyDescent="0.2">
      <c r="A1664" s="281"/>
      <c r="B1664" s="282"/>
      <c r="C1664" s="282"/>
      <c r="D1664" s="282"/>
      <c r="E1664" s="282"/>
      <c r="F1664" s="283"/>
      <c r="G1664" s="282"/>
      <c r="H1664" s="283"/>
      <c r="I1664" s="282"/>
      <c r="J1664" s="284"/>
    </row>
    <row r="1665" spans="1:10" ht="13.5" thickBot="1" x14ac:dyDescent="0.25">
      <c r="A1665" s="281"/>
      <c r="B1665" s="282"/>
      <c r="C1665" s="282"/>
      <c r="D1665" s="282"/>
      <c r="E1665" s="282"/>
      <c r="F1665" s="283"/>
      <c r="G1665" s="282"/>
      <c r="H1665" s="283"/>
      <c r="I1665" s="282"/>
      <c r="J1665" s="284"/>
    </row>
    <row r="1666" spans="1:10" ht="13.5" thickTop="1" x14ac:dyDescent="0.2">
      <c r="A1666" s="285"/>
      <c r="B1666" s="171"/>
      <c r="C1666" s="171"/>
      <c r="D1666" s="171"/>
      <c r="E1666" s="171"/>
      <c r="F1666" s="171"/>
      <c r="G1666" s="171"/>
      <c r="H1666" s="171"/>
      <c r="I1666" s="171"/>
      <c r="J1666" s="286"/>
    </row>
    <row r="1667" spans="1:10" ht="15" x14ac:dyDescent="0.2">
      <c r="A1667" s="273"/>
      <c r="B1667" s="157" t="s">
        <v>399</v>
      </c>
      <c r="C1667" s="268" t="s">
        <v>1472</v>
      </c>
      <c r="D1667" s="268" t="s">
        <v>1473</v>
      </c>
      <c r="E1667" s="525" t="s">
        <v>1474</v>
      </c>
      <c r="F1667" s="525"/>
      <c r="G1667" s="158" t="s">
        <v>1475</v>
      </c>
      <c r="H1667" s="157" t="s">
        <v>1476</v>
      </c>
      <c r="I1667" s="157" t="s">
        <v>1477</v>
      </c>
      <c r="J1667" s="274" t="s">
        <v>1478</v>
      </c>
    </row>
    <row r="1668" spans="1:10" ht="38.25" x14ac:dyDescent="0.2">
      <c r="A1668" s="275" t="s">
        <v>409</v>
      </c>
      <c r="B1668" s="159" t="s">
        <v>2284</v>
      </c>
      <c r="C1668" s="267" t="s">
        <v>68</v>
      </c>
      <c r="D1668" s="267" t="s">
        <v>1072</v>
      </c>
      <c r="E1668" s="526" t="s">
        <v>1864</v>
      </c>
      <c r="F1668" s="526"/>
      <c r="G1668" s="160" t="s">
        <v>1</v>
      </c>
      <c r="H1668" s="161">
        <v>1</v>
      </c>
      <c r="I1668" s="162">
        <v>8.6199999999999992</v>
      </c>
      <c r="J1668" s="276">
        <v>8.6199999999999992</v>
      </c>
    </row>
    <row r="1669" spans="1:10" ht="25.5" x14ac:dyDescent="0.2">
      <c r="A1669" s="277" t="s">
        <v>1482</v>
      </c>
      <c r="B1669" s="163" t="s">
        <v>1865</v>
      </c>
      <c r="C1669" s="259" t="s">
        <v>68</v>
      </c>
      <c r="D1669" s="259" t="s">
        <v>1866</v>
      </c>
      <c r="E1669" s="528" t="s">
        <v>1488</v>
      </c>
      <c r="F1669" s="528"/>
      <c r="G1669" s="164" t="s">
        <v>1489</v>
      </c>
      <c r="H1669" s="165">
        <v>0.127</v>
      </c>
      <c r="I1669" s="166">
        <v>22.12</v>
      </c>
      <c r="J1669" s="278">
        <v>2.8</v>
      </c>
    </row>
    <row r="1670" spans="1:10" ht="25.5" x14ac:dyDescent="0.2">
      <c r="A1670" s="277" t="s">
        <v>1482</v>
      </c>
      <c r="B1670" s="163" t="s">
        <v>1998</v>
      </c>
      <c r="C1670" s="259" t="s">
        <v>68</v>
      </c>
      <c r="D1670" s="259" t="s">
        <v>1999</v>
      </c>
      <c r="E1670" s="528" t="s">
        <v>1488</v>
      </c>
      <c r="F1670" s="528"/>
      <c r="G1670" s="164" t="s">
        <v>1489</v>
      </c>
      <c r="H1670" s="165">
        <v>0.127</v>
      </c>
      <c r="I1670" s="166">
        <v>18.84</v>
      </c>
      <c r="J1670" s="278">
        <v>2.39</v>
      </c>
    </row>
    <row r="1671" spans="1:10" x14ac:dyDescent="0.2">
      <c r="A1671" s="279" t="s">
        <v>1492</v>
      </c>
      <c r="B1671" s="167" t="s">
        <v>2002</v>
      </c>
      <c r="C1671" s="260" t="s">
        <v>68</v>
      </c>
      <c r="D1671" s="260" t="s">
        <v>2003</v>
      </c>
      <c r="E1671" s="527" t="s">
        <v>1495</v>
      </c>
      <c r="F1671" s="527"/>
      <c r="G1671" s="168" t="s">
        <v>1</v>
      </c>
      <c r="H1671" s="169">
        <v>7.1000000000000004E-3</v>
      </c>
      <c r="I1671" s="170">
        <v>2.0499999999999998</v>
      </c>
      <c r="J1671" s="280">
        <v>0.01</v>
      </c>
    </row>
    <row r="1672" spans="1:10" ht="25.5" x14ac:dyDescent="0.2">
      <c r="A1672" s="279" t="s">
        <v>1492</v>
      </c>
      <c r="B1672" s="167" t="s">
        <v>2022</v>
      </c>
      <c r="C1672" s="260" t="s">
        <v>68</v>
      </c>
      <c r="D1672" s="260" t="s">
        <v>2023</v>
      </c>
      <c r="E1672" s="527" t="s">
        <v>1495</v>
      </c>
      <c r="F1672" s="527"/>
      <c r="G1672" s="168" t="s">
        <v>1</v>
      </c>
      <c r="H1672" s="169">
        <v>1.4999999999999999E-2</v>
      </c>
      <c r="I1672" s="170">
        <v>56.66</v>
      </c>
      <c r="J1672" s="280">
        <v>0.84</v>
      </c>
    </row>
    <row r="1673" spans="1:10" ht="25.5" x14ac:dyDescent="0.2">
      <c r="A1673" s="279" t="s">
        <v>1492</v>
      </c>
      <c r="B1673" s="167" t="s">
        <v>2285</v>
      </c>
      <c r="C1673" s="260" t="s">
        <v>68</v>
      </c>
      <c r="D1673" s="260" t="s">
        <v>2286</v>
      </c>
      <c r="E1673" s="527" t="s">
        <v>1495</v>
      </c>
      <c r="F1673" s="527"/>
      <c r="G1673" s="168" t="s">
        <v>1</v>
      </c>
      <c r="H1673" s="169">
        <v>1</v>
      </c>
      <c r="I1673" s="170">
        <v>2.09</v>
      </c>
      <c r="J1673" s="280">
        <v>2.09</v>
      </c>
    </row>
    <row r="1674" spans="1:10" x14ac:dyDescent="0.2">
      <c r="A1674" s="279" t="s">
        <v>1492</v>
      </c>
      <c r="B1674" s="167" t="s">
        <v>2020</v>
      </c>
      <c r="C1674" s="260" t="s">
        <v>68</v>
      </c>
      <c r="D1674" s="260" t="s">
        <v>2021</v>
      </c>
      <c r="E1674" s="527" t="s">
        <v>1495</v>
      </c>
      <c r="F1674" s="527"/>
      <c r="G1674" s="168" t="s">
        <v>1</v>
      </c>
      <c r="H1674" s="169">
        <v>9.9000000000000008E-3</v>
      </c>
      <c r="I1674" s="170">
        <v>50.01</v>
      </c>
      <c r="J1674" s="280">
        <v>0.49</v>
      </c>
    </row>
    <row r="1675" spans="1:10" x14ac:dyDescent="0.2">
      <c r="A1675" s="281"/>
      <c r="B1675" s="282"/>
      <c r="C1675" s="282"/>
      <c r="D1675" s="282"/>
      <c r="E1675" s="282"/>
      <c r="F1675" s="283"/>
      <c r="G1675" s="282"/>
      <c r="H1675" s="283"/>
      <c r="I1675" s="282"/>
      <c r="J1675" s="284"/>
    </row>
    <row r="1676" spans="1:10" ht="13.5" thickBot="1" x14ac:dyDescent="0.25">
      <c r="A1676" s="281"/>
      <c r="B1676" s="282"/>
      <c r="C1676" s="282"/>
      <c r="D1676" s="282"/>
      <c r="E1676" s="282"/>
      <c r="F1676" s="283"/>
      <c r="G1676" s="282"/>
      <c r="H1676" s="283"/>
      <c r="I1676" s="282"/>
      <c r="J1676" s="284"/>
    </row>
    <row r="1677" spans="1:10" ht="13.5" thickTop="1" x14ac:dyDescent="0.2">
      <c r="A1677" s="285"/>
      <c r="B1677" s="171"/>
      <c r="C1677" s="171"/>
      <c r="D1677" s="171"/>
      <c r="E1677" s="171"/>
      <c r="F1677" s="171"/>
      <c r="G1677" s="171"/>
      <c r="H1677" s="171"/>
      <c r="I1677" s="171"/>
      <c r="J1677" s="286"/>
    </row>
    <row r="1678" spans="1:10" ht="15" x14ac:dyDescent="0.2">
      <c r="A1678" s="273"/>
      <c r="B1678" s="157" t="s">
        <v>399</v>
      </c>
      <c r="C1678" s="268" t="s">
        <v>1472</v>
      </c>
      <c r="D1678" s="268" t="s">
        <v>1473</v>
      </c>
      <c r="E1678" s="525" t="s">
        <v>1474</v>
      </c>
      <c r="F1678" s="525"/>
      <c r="G1678" s="158" t="s">
        <v>1475</v>
      </c>
      <c r="H1678" s="157" t="s">
        <v>1476</v>
      </c>
      <c r="I1678" s="157" t="s">
        <v>1477</v>
      </c>
      <c r="J1678" s="274" t="s">
        <v>1478</v>
      </c>
    </row>
    <row r="1679" spans="1:10" ht="38.25" x14ac:dyDescent="0.2">
      <c r="A1679" s="275" t="s">
        <v>409</v>
      </c>
      <c r="B1679" s="159" t="s">
        <v>2287</v>
      </c>
      <c r="C1679" s="267" t="s">
        <v>68</v>
      </c>
      <c r="D1679" s="267" t="s">
        <v>1073</v>
      </c>
      <c r="E1679" s="526" t="s">
        <v>1864</v>
      </c>
      <c r="F1679" s="526"/>
      <c r="G1679" s="160" t="s">
        <v>1</v>
      </c>
      <c r="H1679" s="161">
        <v>1</v>
      </c>
      <c r="I1679" s="162">
        <v>13.92</v>
      </c>
      <c r="J1679" s="276">
        <v>13.92</v>
      </c>
    </row>
    <row r="1680" spans="1:10" ht="25.5" x14ac:dyDescent="0.2">
      <c r="A1680" s="277" t="s">
        <v>1482</v>
      </c>
      <c r="B1680" s="163" t="s">
        <v>1865</v>
      </c>
      <c r="C1680" s="259" t="s">
        <v>68</v>
      </c>
      <c r="D1680" s="259" t="s">
        <v>1866</v>
      </c>
      <c r="E1680" s="528" t="s">
        <v>1488</v>
      </c>
      <c r="F1680" s="528"/>
      <c r="G1680" s="164" t="s">
        <v>1489</v>
      </c>
      <c r="H1680" s="165">
        <v>0.13789999999999999</v>
      </c>
      <c r="I1680" s="166">
        <v>22.12</v>
      </c>
      <c r="J1680" s="278">
        <v>3.05</v>
      </c>
    </row>
    <row r="1681" spans="1:10" ht="25.5" x14ac:dyDescent="0.2">
      <c r="A1681" s="277" t="s">
        <v>1482</v>
      </c>
      <c r="B1681" s="163" t="s">
        <v>1998</v>
      </c>
      <c r="C1681" s="259" t="s">
        <v>68</v>
      </c>
      <c r="D1681" s="259" t="s">
        <v>1999</v>
      </c>
      <c r="E1681" s="528" t="s">
        <v>1488</v>
      </c>
      <c r="F1681" s="528"/>
      <c r="G1681" s="164" t="s">
        <v>1489</v>
      </c>
      <c r="H1681" s="165">
        <v>0.13789999999999999</v>
      </c>
      <c r="I1681" s="166">
        <v>18.84</v>
      </c>
      <c r="J1681" s="278">
        <v>2.59</v>
      </c>
    </row>
    <row r="1682" spans="1:10" ht="38.25" x14ac:dyDescent="0.2">
      <c r="A1682" s="279" t="s">
        <v>1492</v>
      </c>
      <c r="B1682" s="167" t="s">
        <v>2173</v>
      </c>
      <c r="C1682" s="260" t="s">
        <v>68</v>
      </c>
      <c r="D1682" s="260" t="s">
        <v>2174</v>
      </c>
      <c r="E1682" s="527" t="s">
        <v>1495</v>
      </c>
      <c r="F1682" s="527"/>
      <c r="G1682" s="168" t="s">
        <v>1</v>
      </c>
      <c r="H1682" s="169">
        <v>0.05</v>
      </c>
      <c r="I1682" s="170">
        <v>20.64</v>
      </c>
      <c r="J1682" s="280">
        <v>1.03</v>
      </c>
    </row>
    <row r="1683" spans="1:10" x14ac:dyDescent="0.2">
      <c r="A1683" s="279" t="s">
        <v>1492</v>
      </c>
      <c r="B1683" s="167" t="s">
        <v>2270</v>
      </c>
      <c r="C1683" s="260" t="s">
        <v>68</v>
      </c>
      <c r="D1683" s="260" t="s">
        <v>2271</v>
      </c>
      <c r="E1683" s="527" t="s">
        <v>1495</v>
      </c>
      <c r="F1683" s="527"/>
      <c r="G1683" s="168" t="s">
        <v>1</v>
      </c>
      <c r="H1683" s="169">
        <v>2</v>
      </c>
      <c r="I1683" s="170">
        <v>2.11</v>
      </c>
      <c r="J1683" s="280">
        <v>4.22</v>
      </c>
    </row>
    <row r="1684" spans="1:10" ht="25.5" x14ac:dyDescent="0.2">
      <c r="A1684" s="279" t="s">
        <v>1492</v>
      </c>
      <c r="B1684" s="167" t="s">
        <v>2288</v>
      </c>
      <c r="C1684" s="260" t="s">
        <v>68</v>
      </c>
      <c r="D1684" s="260" t="s">
        <v>2289</v>
      </c>
      <c r="E1684" s="527" t="s">
        <v>1495</v>
      </c>
      <c r="F1684" s="527"/>
      <c r="G1684" s="168" t="s">
        <v>1</v>
      </c>
      <c r="H1684" s="169">
        <v>1</v>
      </c>
      <c r="I1684" s="170">
        <v>3.03</v>
      </c>
      <c r="J1684" s="280">
        <v>3.03</v>
      </c>
    </row>
    <row r="1685" spans="1:10" x14ac:dyDescent="0.2">
      <c r="A1685" s="281"/>
      <c r="B1685" s="282"/>
      <c r="C1685" s="282"/>
      <c r="D1685" s="282"/>
      <c r="E1685" s="282"/>
      <c r="F1685" s="283"/>
      <c r="G1685" s="282"/>
      <c r="H1685" s="283"/>
      <c r="I1685" s="282"/>
      <c r="J1685" s="284"/>
    </row>
    <row r="1686" spans="1:10" ht="13.5" thickBot="1" x14ac:dyDescent="0.25">
      <c r="A1686" s="281"/>
      <c r="B1686" s="282"/>
      <c r="C1686" s="282"/>
      <c r="D1686" s="282"/>
      <c r="E1686" s="282"/>
      <c r="F1686" s="283"/>
      <c r="G1686" s="282"/>
      <c r="H1686" s="283"/>
      <c r="I1686" s="282"/>
      <c r="J1686" s="284"/>
    </row>
    <row r="1687" spans="1:10" ht="13.5" thickTop="1" x14ac:dyDescent="0.2">
      <c r="A1687" s="285"/>
      <c r="B1687" s="171"/>
      <c r="C1687" s="171"/>
      <c r="D1687" s="171"/>
      <c r="E1687" s="171"/>
      <c r="F1687" s="171"/>
      <c r="G1687" s="171"/>
      <c r="H1687" s="171"/>
      <c r="I1687" s="171"/>
      <c r="J1687" s="286"/>
    </row>
    <row r="1688" spans="1:10" ht="15" x14ac:dyDescent="0.2">
      <c r="A1688" s="273"/>
      <c r="B1688" s="157" t="s">
        <v>399</v>
      </c>
      <c r="C1688" s="268" t="s">
        <v>1472</v>
      </c>
      <c r="D1688" s="268" t="s">
        <v>1473</v>
      </c>
      <c r="E1688" s="525" t="s">
        <v>1474</v>
      </c>
      <c r="F1688" s="525"/>
      <c r="G1688" s="158" t="s">
        <v>1475</v>
      </c>
      <c r="H1688" s="157" t="s">
        <v>1476</v>
      </c>
      <c r="I1688" s="157" t="s">
        <v>1477</v>
      </c>
      <c r="J1688" s="274" t="s">
        <v>1478</v>
      </c>
    </row>
    <row r="1689" spans="1:10" ht="38.25" x14ac:dyDescent="0.2">
      <c r="A1689" s="275" t="s">
        <v>409</v>
      </c>
      <c r="B1689" s="159" t="s">
        <v>2290</v>
      </c>
      <c r="C1689" s="267" t="s">
        <v>68</v>
      </c>
      <c r="D1689" s="267" t="s">
        <v>1074</v>
      </c>
      <c r="E1689" s="526" t="s">
        <v>1864</v>
      </c>
      <c r="F1689" s="526"/>
      <c r="G1689" s="160" t="s">
        <v>1</v>
      </c>
      <c r="H1689" s="161">
        <v>1</v>
      </c>
      <c r="I1689" s="162">
        <v>25.95</v>
      </c>
      <c r="J1689" s="276">
        <v>25.95</v>
      </c>
    </row>
    <row r="1690" spans="1:10" ht="25.5" x14ac:dyDescent="0.2">
      <c r="A1690" s="277" t="s">
        <v>1482</v>
      </c>
      <c r="B1690" s="163" t="s">
        <v>1865</v>
      </c>
      <c r="C1690" s="259" t="s">
        <v>68</v>
      </c>
      <c r="D1690" s="259" t="s">
        <v>1866</v>
      </c>
      <c r="E1690" s="528" t="s">
        <v>1488</v>
      </c>
      <c r="F1690" s="528"/>
      <c r="G1690" s="164" t="s">
        <v>1489</v>
      </c>
      <c r="H1690" s="165">
        <v>0.19259999999999999</v>
      </c>
      <c r="I1690" s="166">
        <v>22.12</v>
      </c>
      <c r="J1690" s="278">
        <v>4.26</v>
      </c>
    </row>
    <row r="1691" spans="1:10" ht="25.5" x14ac:dyDescent="0.2">
      <c r="A1691" s="277" t="s">
        <v>1482</v>
      </c>
      <c r="B1691" s="163" t="s">
        <v>1998</v>
      </c>
      <c r="C1691" s="259" t="s">
        <v>68</v>
      </c>
      <c r="D1691" s="259" t="s">
        <v>1999</v>
      </c>
      <c r="E1691" s="528" t="s">
        <v>1488</v>
      </c>
      <c r="F1691" s="528"/>
      <c r="G1691" s="164" t="s">
        <v>1489</v>
      </c>
      <c r="H1691" s="165">
        <v>0.19259999999999999</v>
      </c>
      <c r="I1691" s="166">
        <v>18.84</v>
      </c>
      <c r="J1691" s="278">
        <v>3.62</v>
      </c>
    </row>
    <row r="1692" spans="1:10" ht="38.25" x14ac:dyDescent="0.2">
      <c r="A1692" s="279" t="s">
        <v>1492</v>
      </c>
      <c r="B1692" s="167" t="s">
        <v>2173</v>
      </c>
      <c r="C1692" s="260" t="s">
        <v>68</v>
      </c>
      <c r="D1692" s="260" t="s">
        <v>2174</v>
      </c>
      <c r="E1692" s="527" t="s">
        <v>1495</v>
      </c>
      <c r="F1692" s="527"/>
      <c r="G1692" s="168" t="s">
        <v>1</v>
      </c>
      <c r="H1692" s="169">
        <v>0.115</v>
      </c>
      <c r="I1692" s="170">
        <v>20.64</v>
      </c>
      <c r="J1692" s="280">
        <v>2.37</v>
      </c>
    </row>
    <row r="1693" spans="1:10" ht="25.5" x14ac:dyDescent="0.2">
      <c r="A1693" s="279" t="s">
        <v>1492</v>
      </c>
      <c r="B1693" s="167" t="s">
        <v>2291</v>
      </c>
      <c r="C1693" s="260" t="s">
        <v>68</v>
      </c>
      <c r="D1693" s="260" t="s">
        <v>2292</v>
      </c>
      <c r="E1693" s="527" t="s">
        <v>1495</v>
      </c>
      <c r="F1693" s="527"/>
      <c r="G1693" s="168" t="s">
        <v>1</v>
      </c>
      <c r="H1693" s="169">
        <v>1</v>
      </c>
      <c r="I1693" s="170">
        <v>8.24</v>
      </c>
      <c r="J1693" s="280">
        <v>8.24</v>
      </c>
    </row>
    <row r="1694" spans="1:10" x14ac:dyDescent="0.2">
      <c r="A1694" s="279" t="s">
        <v>1492</v>
      </c>
      <c r="B1694" s="167" t="s">
        <v>2282</v>
      </c>
      <c r="C1694" s="260" t="s">
        <v>68</v>
      </c>
      <c r="D1694" s="260" t="s">
        <v>2283</v>
      </c>
      <c r="E1694" s="527" t="s">
        <v>1495</v>
      </c>
      <c r="F1694" s="527"/>
      <c r="G1694" s="168" t="s">
        <v>1</v>
      </c>
      <c r="H1694" s="169">
        <v>2</v>
      </c>
      <c r="I1694" s="170">
        <v>3.73</v>
      </c>
      <c r="J1694" s="280">
        <v>7.46</v>
      </c>
    </row>
    <row r="1695" spans="1:10" x14ac:dyDescent="0.2">
      <c r="A1695" s="281"/>
      <c r="B1695" s="282"/>
      <c r="C1695" s="282"/>
      <c r="D1695" s="282"/>
      <c r="E1695" s="282"/>
      <c r="F1695" s="283"/>
      <c r="G1695" s="282"/>
      <c r="H1695" s="283"/>
      <c r="I1695" s="282"/>
      <c r="J1695" s="284"/>
    </row>
    <row r="1696" spans="1:10" ht="13.5" thickBot="1" x14ac:dyDescent="0.25">
      <c r="A1696" s="281"/>
      <c r="B1696" s="282"/>
      <c r="C1696" s="282"/>
      <c r="D1696" s="282"/>
      <c r="E1696" s="282"/>
      <c r="F1696" s="283"/>
      <c r="G1696" s="282"/>
      <c r="H1696" s="283"/>
      <c r="I1696" s="282"/>
      <c r="J1696" s="284"/>
    </row>
    <row r="1697" spans="1:10" ht="13.5" thickTop="1" x14ac:dyDescent="0.2">
      <c r="A1697" s="285"/>
      <c r="B1697" s="171"/>
      <c r="C1697" s="171"/>
      <c r="D1697" s="171"/>
      <c r="E1697" s="171"/>
      <c r="F1697" s="171"/>
      <c r="G1697" s="171"/>
      <c r="H1697" s="171"/>
      <c r="I1697" s="171"/>
      <c r="J1697" s="286"/>
    </row>
    <row r="1698" spans="1:10" ht="15" x14ac:dyDescent="0.2">
      <c r="A1698" s="273"/>
      <c r="B1698" s="157" t="s">
        <v>399</v>
      </c>
      <c r="C1698" s="268" t="s">
        <v>1472</v>
      </c>
      <c r="D1698" s="268" t="s">
        <v>1473</v>
      </c>
      <c r="E1698" s="525" t="s">
        <v>1474</v>
      </c>
      <c r="F1698" s="525"/>
      <c r="G1698" s="158" t="s">
        <v>1475</v>
      </c>
      <c r="H1698" s="157" t="s">
        <v>1476</v>
      </c>
      <c r="I1698" s="157" t="s">
        <v>1477</v>
      </c>
      <c r="J1698" s="274" t="s">
        <v>1478</v>
      </c>
    </row>
    <row r="1699" spans="1:10" ht="38.25" x14ac:dyDescent="0.2">
      <c r="A1699" s="275" t="s">
        <v>409</v>
      </c>
      <c r="B1699" s="159" t="s">
        <v>2293</v>
      </c>
      <c r="C1699" s="267" t="s">
        <v>68</v>
      </c>
      <c r="D1699" s="267" t="s">
        <v>1078</v>
      </c>
      <c r="E1699" s="526" t="s">
        <v>1864</v>
      </c>
      <c r="F1699" s="526"/>
      <c r="G1699" s="160" t="s">
        <v>1</v>
      </c>
      <c r="H1699" s="161">
        <v>1</v>
      </c>
      <c r="I1699" s="162">
        <v>50.42</v>
      </c>
      <c r="J1699" s="276">
        <v>50.42</v>
      </c>
    </row>
    <row r="1700" spans="1:10" ht="25.5" x14ac:dyDescent="0.2">
      <c r="A1700" s="277" t="s">
        <v>1482</v>
      </c>
      <c r="B1700" s="163" t="s">
        <v>1865</v>
      </c>
      <c r="C1700" s="259" t="s">
        <v>68</v>
      </c>
      <c r="D1700" s="259" t="s">
        <v>1866</v>
      </c>
      <c r="E1700" s="528" t="s">
        <v>1488</v>
      </c>
      <c r="F1700" s="528"/>
      <c r="G1700" s="164" t="s">
        <v>1489</v>
      </c>
      <c r="H1700" s="165">
        <v>0.28960000000000002</v>
      </c>
      <c r="I1700" s="166">
        <v>22.12</v>
      </c>
      <c r="J1700" s="278">
        <v>6.4</v>
      </c>
    </row>
    <row r="1701" spans="1:10" ht="25.5" x14ac:dyDescent="0.2">
      <c r="A1701" s="277" t="s">
        <v>1482</v>
      </c>
      <c r="B1701" s="163" t="s">
        <v>1998</v>
      </c>
      <c r="C1701" s="259" t="s">
        <v>68</v>
      </c>
      <c r="D1701" s="259" t="s">
        <v>1999</v>
      </c>
      <c r="E1701" s="528" t="s">
        <v>1488</v>
      </c>
      <c r="F1701" s="528"/>
      <c r="G1701" s="164" t="s">
        <v>1489</v>
      </c>
      <c r="H1701" s="165">
        <v>0.28960000000000002</v>
      </c>
      <c r="I1701" s="166">
        <v>18.84</v>
      </c>
      <c r="J1701" s="278">
        <v>5.45</v>
      </c>
    </row>
    <row r="1702" spans="1:10" ht="25.5" x14ac:dyDescent="0.2">
      <c r="A1702" s="279" t="s">
        <v>1492</v>
      </c>
      <c r="B1702" s="167" t="s">
        <v>2294</v>
      </c>
      <c r="C1702" s="260" t="s">
        <v>68</v>
      </c>
      <c r="D1702" s="260" t="s">
        <v>2295</v>
      </c>
      <c r="E1702" s="527" t="s">
        <v>1495</v>
      </c>
      <c r="F1702" s="527"/>
      <c r="G1702" s="168" t="s">
        <v>1</v>
      </c>
      <c r="H1702" s="169">
        <v>1</v>
      </c>
      <c r="I1702" s="170">
        <v>23.82</v>
      </c>
      <c r="J1702" s="280">
        <v>23.82</v>
      </c>
    </row>
    <row r="1703" spans="1:10" x14ac:dyDescent="0.2">
      <c r="A1703" s="279" t="s">
        <v>1492</v>
      </c>
      <c r="B1703" s="167" t="s">
        <v>2282</v>
      </c>
      <c r="C1703" s="260" t="s">
        <v>68</v>
      </c>
      <c r="D1703" s="260" t="s">
        <v>2283</v>
      </c>
      <c r="E1703" s="527" t="s">
        <v>1495</v>
      </c>
      <c r="F1703" s="527"/>
      <c r="G1703" s="168" t="s">
        <v>1</v>
      </c>
      <c r="H1703" s="169">
        <v>3</v>
      </c>
      <c r="I1703" s="170">
        <v>3.73</v>
      </c>
      <c r="J1703" s="280">
        <v>11.19</v>
      </c>
    </row>
    <row r="1704" spans="1:10" ht="38.25" x14ac:dyDescent="0.2">
      <c r="A1704" s="279" t="s">
        <v>1492</v>
      </c>
      <c r="B1704" s="167" t="s">
        <v>2173</v>
      </c>
      <c r="C1704" s="260" t="s">
        <v>68</v>
      </c>
      <c r="D1704" s="260" t="s">
        <v>2174</v>
      </c>
      <c r="E1704" s="527" t="s">
        <v>1495</v>
      </c>
      <c r="F1704" s="527"/>
      <c r="G1704" s="168" t="s">
        <v>1</v>
      </c>
      <c r="H1704" s="169">
        <v>0.17249999999999999</v>
      </c>
      <c r="I1704" s="170">
        <v>20.64</v>
      </c>
      <c r="J1704" s="280">
        <v>3.56</v>
      </c>
    </row>
    <row r="1705" spans="1:10" x14ac:dyDescent="0.2">
      <c r="A1705" s="281"/>
      <c r="B1705" s="282"/>
      <c r="C1705" s="282"/>
      <c r="D1705" s="282"/>
      <c r="E1705" s="282"/>
      <c r="F1705" s="283"/>
      <c r="G1705" s="282"/>
      <c r="H1705" s="283"/>
      <c r="I1705" s="282"/>
      <c r="J1705" s="284"/>
    </row>
    <row r="1706" spans="1:10" ht="13.5" thickBot="1" x14ac:dyDescent="0.25">
      <c r="A1706" s="281"/>
      <c r="B1706" s="282"/>
      <c r="C1706" s="282"/>
      <c r="D1706" s="282"/>
      <c r="E1706" s="282"/>
      <c r="F1706" s="283"/>
      <c r="G1706" s="282"/>
      <c r="H1706" s="283"/>
      <c r="I1706" s="282"/>
      <c r="J1706" s="284"/>
    </row>
    <row r="1707" spans="1:10" ht="13.5" thickTop="1" x14ac:dyDescent="0.2">
      <c r="A1707" s="285"/>
      <c r="B1707" s="171"/>
      <c r="C1707" s="171"/>
      <c r="D1707" s="171"/>
      <c r="E1707" s="171"/>
      <c r="F1707" s="171"/>
      <c r="G1707" s="171"/>
      <c r="H1707" s="171"/>
      <c r="I1707" s="171"/>
      <c r="J1707" s="286"/>
    </row>
    <row r="1708" spans="1:10" ht="15" x14ac:dyDescent="0.2">
      <c r="A1708" s="273"/>
      <c r="B1708" s="157" t="s">
        <v>399</v>
      </c>
      <c r="C1708" s="268" t="s">
        <v>1472</v>
      </c>
      <c r="D1708" s="268" t="s">
        <v>1473</v>
      </c>
      <c r="E1708" s="525" t="s">
        <v>1474</v>
      </c>
      <c r="F1708" s="525"/>
      <c r="G1708" s="158" t="s">
        <v>1475</v>
      </c>
      <c r="H1708" s="157" t="s">
        <v>1476</v>
      </c>
      <c r="I1708" s="157" t="s">
        <v>1477</v>
      </c>
      <c r="J1708" s="274" t="s">
        <v>1478</v>
      </c>
    </row>
    <row r="1709" spans="1:10" ht="38.25" x14ac:dyDescent="0.2">
      <c r="A1709" s="275" t="s">
        <v>409</v>
      </c>
      <c r="B1709" s="159" t="s">
        <v>2296</v>
      </c>
      <c r="C1709" s="267" t="s">
        <v>68</v>
      </c>
      <c r="D1709" s="267" t="s">
        <v>1079</v>
      </c>
      <c r="E1709" s="526" t="s">
        <v>1864</v>
      </c>
      <c r="F1709" s="526"/>
      <c r="G1709" s="160" t="s">
        <v>1</v>
      </c>
      <c r="H1709" s="161">
        <v>1</v>
      </c>
      <c r="I1709" s="162">
        <v>19.52</v>
      </c>
      <c r="J1709" s="276">
        <v>19.52</v>
      </c>
    </row>
    <row r="1710" spans="1:10" ht="25.5" x14ac:dyDescent="0.2">
      <c r="A1710" s="277" t="s">
        <v>1482</v>
      </c>
      <c r="B1710" s="163" t="s">
        <v>1865</v>
      </c>
      <c r="C1710" s="259" t="s">
        <v>68</v>
      </c>
      <c r="D1710" s="259" t="s">
        <v>1866</v>
      </c>
      <c r="E1710" s="528" t="s">
        <v>1488</v>
      </c>
      <c r="F1710" s="528"/>
      <c r="G1710" s="164" t="s">
        <v>1489</v>
      </c>
      <c r="H1710" s="165">
        <v>4.5699999999999998E-2</v>
      </c>
      <c r="I1710" s="166">
        <v>22.12</v>
      </c>
      <c r="J1710" s="278">
        <v>1.01</v>
      </c>
    </row>
    <row r="1711" spans="1:10" ht="25.5" x14ac:dyDescent="0.2">
      <c r="A1711" s="277" t="s">
        <v>1482</v>
      </c>
      <c r="B1711" s="163" t="s">
        <v>1998</v>
      </c>
      <c r="C1711" s="259" t="s">
        <v>68</v>
      </c>
      <c r="D1711" s="259" t="s">
        <v>1999</v>
      </c>
      <c r="E1711" s="528" t="s">
        <v>1488</v>
      </c>
      <c r="F1711" s="528"/>
      <c r="G1711" s="164" t="s">
        <v>1489</v>
      </c>
      <c r="H1711" s="165">
        <v>4.5699999999999998E-2</v>
      </c>
      <c r="I1711" s="166">
        <v>18.84</v>
      </c>
      <c r="J1711" s="278">
        <v>0.86</v>
      </c>
    </row>
    <row r="1712" spans="1:10" ht="38.25" x14ac:dyDescent="0.2">
      <c r="A1712" s="279" t="s">
        <v>1492</v>
      </c>
      <c r="B1712" s="167" t="s">
        <v>2173</v>
      </c>
      <c r="C1712" s="260" t="s">
        <v>68</v>
      </c>
      <c r="D1712" s="260" t="s">
        <v>2174</v>
      </c>
      <c r="E1712" s="527" t="s">
        <v>1495</v>
      </c>
      <c r="F1712" s="527"/>
      <c r="G1712" s="168" t="s">
        <v>1</v>
      </c>
      <c r="H1712" s="169">
        <v>7.4999999999999997E-2</v>
      </c>
      <c r="I1712" s="170">
        <v>20.64</v>
      </c>
      <c r="J1712" s="280">
        <v>1.54</v>
      </c>
    </row>
    <row r="1713" spans="1:10" x14ac:dyDescent="0.2">
      <c r="A1713" s="279" t="s">
        <v>1492</v>
      </c>
      <c r="B1713" s="167" t="s">
        <v>2270</v>
      </c>
      <c r="C1713" s="260" t="s">
        <v>68</v>
      </c>
      <c r="D1713" s="260" t="s">
        <v>2271</v>
      </c>
      <c r="E1713" s="527" t="s">
        <v>1495</v>
      </c>
      <c r="F1713" s="527"/>
      <c r="G1713" s="168" t="s">
        <v>1</v>
      </c>
      <c r="H1713" s="169">
        <v>3</v>
      </c>
      <c r="I1713" s="170">
        <v>2.11</v>
      </c>
      <c r="J1713" s="280">
        <v>6.33</v>
      </c>
    </row>
    <row r="1714" spans="1:10" ht="25.5" x14ac:dyDescent="0.2">
      <c r="A1714" s="279" t="s">
        <v>1492</v>
      </c>
      <c r="B1714" s="167" t="s">
        <v>2297</v>
      </c>
      <c r="C1714" s="260" t="s">
        <v>68</v>
      </c>
      <c r="D1714" s="260" t="s">
        <v>2298</v>
      </c>
      <c r="E1714" s="527" t="s">
        <v>1495</v>
      </c>
      <c r="F1714" s="527"/>
      <c r="G1714" s="168" t="s">
        <v>1</v>
      </c>
      <c r="H1714" s="169">
        <v>1</v>
      </c>
      <c r="I1714" s="170">
        <v>9.7799999999999994</v>
      </c>
      <c r="J1714" s="280">
        <v>9.7799999999999994</v>
      </c>
    </row>
    <row r="1715" spans="1:10" x14ac:dyDescent="0.2">
      <c r="A1715" s="281"/>
      <c r="B1715" s="282"/>
      <c r="C1715" s="282"/>
      <c r="D1715" s="282"/>
      <c r="E1715" s="282"/>
      <c r="F1715" s="283"/>
      <c r="G1715" s="282"/>
      <c r="H1715" s="283"/>
      <c r="I1715" s="282"/>
      <c r="J1715" s="284"/>
    </row>
    <row r="1716" spans="1:10" ht="13.5" thickBot="1" x14ac:dyDescent="0.25">
      <c r="A1716" s="281"/>
      <c r="B1716" s="282"/>
      <c r="C1716" s="282"/>
      <c r="D1716" s="282"/>
      <c r="E1716" s="282"/>
      <c r="F1716" s="283"/>
      <c r="G1716" s="282"/>
      <c r="H1716" s="283"/>
      <c r="I1716" s="282"/>
      <c r="J1716" s="284"/>
    </row>
    <row r="1717" spans="1:10" ht="13.5" thickTop="1" x14ac:dyDescent="0.2">
      <c r="A1717" s="285"/>
      <c r="B1717" s="171"/>
      <c r="C1717" s="171"/>
      <c r="D1717" s="171"/>
      <c r="E1717" s="171"/>
      <c r="F1717" s="171"/>
      <c r="G1717" s="171"/>
      <c r="H1717" s="171"/>
      <c r="I1717" s="171"/>
      <c r="J1717" s="286"/>
    </row>
    <row r="1718" spans="1:10" ht="15" x14ac:dyDescent="0.2">
      <c r="A1718" s="273"/>
      <c r="B1718" s="157" t="s">
        <v>399</v>
      </c>
      <c r="C1718" s="268" t="s">
        <v>1472</v>
      </c>
      <c r="D1718" s="268" t="s">
        <v>1473</v>
      </c>
      <c r="E1718" s="525" t="s">
        <v>1474</v>
      </c>
      <c r="F1718" s="525"/>
      <c r="G1718" s="158" t="s">
        <v>1475</v>
      </c>
      <c r="H1718" s="157" t="s">
        <v>1476</v>
      </c>
      <c r="I1718" s="157" t="s">
        <v>1477</v>
      </c>
      <c r="J1718" s="274" t="s">
        <v>1478</v>
      </c>
    </row>
    <row r="1719" spans="1:10" ht="51" x14ac:dyDescent="0.2">
      <c r="A1719" s="275" t="s">
        <v>409</v>
      </c>
      <c r="B1719" s="159" t="s">
        <v>2299</v>
      </c>
      <c r="C1719" s="267" t="s">
        <v>68</v>
      </c>
      <c r="D1719" s="267" t="s">
        <v>1083</v>
      </c>
      <c r="E1719" s="526" t="s">
        <v>1864</v>
      </c>
      <c r="F1719" s="526"/>
      <c r="G1719" s="160" t="s">
        <v>1</v>
      </c>
      <c r="H1719" s="161">
        <v>1</v>
      </c>
      <c r="I1719" s="162">
        <v>9.9600000000000009</v>
      </c>
      <c r="J1719" s="276">
        <v>9.9600000000000009</v>
      </c>
    </row>
    <row r="1720" spans="1:10" ht="25.5" x14ac:dyDescent="0.2">
      <c r="A1720" s="277" t="s">
        <v>1482</v>
      </c>
      <c r="B1720" s="163" t="s">
        <v>1998</v>
      </c>
      <c r="C1720" s="259" t="s">
        <v>68</v>
      </c>
      <c r="D1720" s="259" t="s">
        <v>1999</v>
      </c>
      <c r="E1720" s="528" t="s">
        <v>1488</v>
      </c>
      <c r="F1720" s="528"/>
      <c r="G1720" s="164" t="s">
        <v>1489</v>
      </c>
      <c r="H1720" s="165">
        <v>8.8249999999999995E-2</v>
      </c>
      <c r="I1720" s="166">
        <v>18.84</v>
      </c>
      <c r="J1720" s="278">
        <v>1.66</v>
      </c>
    </row>
    <row r="1721" spans="1:10" ht="25.5" x14ac:dyDescent="0.2">
      <c r="A1721" s="277" t="s">
        <v>1482</v>
      </c>
      <c r="B1721" s="163" t="s">
        <v>1865</v>
      </c>
      <c r="C1721" s="259" t="s">
        <v>68</v>
      </c>
      <c r="D1721" s="259" t="s">
        <v>1866</v>
      </c>
      <c r="E1721" s="528" t="s">
        <v>1488</v>
      </c>
      <c r="F1721" s="528"/>
      <c r="G1721" s="164" t="s">
        <v>1489</v>
      </c>
      <c r="H1721" s="165">
        <v>8.8249999999999995E-2</v>
      </c>
      <c r="I1721" s="166">
        <v>22.12</v>
      </c>
      <c r="J1721" s="278">
        <v>1.95</v>
      </c>
    </row>
    <row r="1722" spans="1:10" x14ac:dyDescent="0.2">
      <c r="A1722" s="279" t="s">
        <v>1492</v>
      </c>
      <c r="B1722" s="167" t="s">
        <v>2270</v>
      </c>
      <c r="C1722" s="260" t="s">
        <v>68</v>
      </c>
      <c r="D1722" s="260" t="s">
        <v>2271</v>
      </c>
      <c r="E1722" s="527" t="s">
        <v>1495</v>
      </c>
      <c r="F1722" s="527"/>
      <c r="G1722" s="168" t="s">
        <v>1</v>
      </c>
      <c r="H1722" s="169">
        <v>1</v>
      </c>
      <c r="I1722" s="170">
        <v>2.11</v>
      </c>
      <c r="J1722" s="280">
        <v>2.11</v>
      </c>
    </row>
    <row r="1723" spans="1:10" ht="38.25" x14ac:dyDescent="0.2">
      <c r="A1723" s="279" t="s">
        <v>1492</v>
      </c>
      <c r="B1723" s="167" t="s">
        <v>2173</v>
      </c>
      <c r="C1723" s="260" t="s">
        <v>68</v>
      </c>
      <c r="D1723" s="260" t="s">
        <v>2174</v>
      </c>
      <c r="E1723" s="527" t="s">
        <v>1495</v>
      </c>
      <c r="F1723" s="527"/>
      <c r="G1723" s="168" t="s">
        <v>1</v>
      </c>
      <c r="H1723" s="169">
        <v>2.5000000000000001E-2</v>
      </c>
      <c r="I1723" s="170">
        <v>20.64</v>
      </c>
      <c r="J1723" s="280">
        <v>0.51</v>
      </c>
    </row>
    <row r="1724" spans="1:10" x14ac:dyDescent="0.2">
      <c r="A1724" s="279" t="s">
        <v>1492</v>
      </c>
      <c r="B1724" s="167" t="s">
        <v>2020</v>
      </c>
      <c r="C1724" s="260" t="s">
        <v>68</v>
      </c>
      <c r="D1724" s="260" t="s">
        <v>2021</v>
      </c>
      <c r="E1724" s="527" t="s">
        <v>1495</v>
      </c>
      <c r="F1724" s="527"/>
      <c r="G1724" s="168" t="s">
        <v>1</v>
      </c>
      <c r="H1724" s="169">
        <v>4.8999999999999998E-3</v>
      </c>
      <c r="I1724" s="170">
        <v>50.01</v>
      </c>
      <c r="J1724" s="280">
        <v>0.24</v>
      </c>
    </row>
    <row r="1725" spans="1:10" ht="25.5" x14ac:dyDescent="0.2">
      <c r="A1725" s="279" t="s">
        <v>1492</v>
      </c>
      <c r="B1725" s="167" t="s">
        <v>2022</v>
      </c>
      <c r="C1725" s="260" t="s">
        <v>68</v>
      </c>
      <c r="D1725" s="260" t="s">
        <v>2023</v>
      </c>
      <c r="E1725" s="527" t="s">
        <v>1495</v>
      </c>
      <c r="F1725" s="527"/>
      <c r="G1725" s="168" t="s">
        <v>1</v>
      </c>
      <c r="H1725" s="169">
        <v>7.4999999999999997E-3</v>
      </c>
      <c r="I1725" s="170">
        <v>56.66</v>
      </c>
      <c r="J1725" s="280">
        <v>0.42</v>
      </c>
    </row>
    <row r="1726" spans="1:10" ht="25.5" x14ac:dyDescent="0.2">
      <c r="A1726" s="279" t="s">
        <v>1492</v>
      </c>
      <c r="B1726" s="167" t="s">
        <v>2300</v>
      </c>
      <c r="C1726" s="260" t="s">
        <v>68</v>
      </c>
      <c r="D1726" s="260" t="s">
        <v>2301</v>
      </c>
      <c r="E1726" s="527" t="s">
        <v>1495</v>
      </c>
      <c r="F1726" s="527"/>
      <c r="G1726" s="168" t="s">
        <v>1</v>
      </c>
      <c r="H1726" s="169">
        <v>1</v>
      </c>
      <c r="I1726" s="170">
        <v>3.06</v>
      </c>
      <c r="J1726" s="280">
        <v>3.06</v>
      </c>
    </row>
    <row r="1727" spans="1:10" x14ac:dyDescent="0.2">
      <c r="A1727" s="279" t="s">
        <v>1492</v>
      </c>
      <c r="B1727" s="167" t="s">
        <v>2002</v>
      </c>
      <c r="C1727" s="260" t="s">
        <v>68</v>
      </c>
      <c r="D1727" s="260" t="s">
        <v>2003</v>
      </c>
      <c r="E1727" s="527" t="s">
        <v>1495</v>
      </c>
      <c r="F1727" s="527"/>
      <c r="G1727" s="168" t="s">
        <v>1</v>
      </c>
      <c r="H1727" s="169">
        <v>7.4000000000000003E-3</v>
      </c>
      <c r="I1727" s="170">
        <v>2.0499999999999998</v>
      </c>
      <c r="J1727" s="280">
        <v>0.01</v>
      </c>
    </row>
    <row r="1728" spans="1:10" x14ac:dyDescent="0.2">
      <c r="A1728" s="281"/>
      <c r="B1728" s="282"/>
      <c r="C1728" s="282"/>
      <c r="D1728" s="282"/>
      <c r="E1728" s="282"/>
      <c r="F1728" s="283"/>
      <c r="G1728" s="282"/>
      <c r="H1728" s="283"/>
      <c r="I1728" s="282"/>
      <c r="J1728" s="284"/>
    </row>
    <row r="1729" spans="1:10" ht="13.5" thickBot="1" x14ac:dyDescent="0.25">
      <c r="A1729" s="281"/>
      <c r="B1729" s="282"/>
      <c r="C1729" s="282"/>
      <c r="D1729" s="282"/>
      <c r="E1729" s="282"/>
      <c r="F1729" s="283"/>
      <c r="G1729" s="282"/>
      <c r="H1729" s="283"/>
      <c r="I1729" s="282"/>
      <c r="J1729" s="284"/>
    </row>
    <row r="1730" spans="1:10" ht="13.5" thickTop="1" x14ac:dyDescent="0.2">
      <c r="A1730" s="285"/>
      <c r="B1730" s="171"/>
      <c r="C1730" s="171"/>
      <c r="D1730" s="171"/>
      <c r="E1730" s="171"/>
      <c r="F1730" s="171"/>
      <c r="G1730" s="171"/>
      <c r="H1730" s="171"/>
      <c r="I1730" s="171"/>
      <c r="J1730" s="286"/>
    </row>
    <row r="1731" spans="1:10" ht="15" x14ac:dyDescent="0.2">
      <c r="A1731" s="273"/>
      <c r="B1731" s="157" t="s">
        <v>399</v>
      </c>
      <c r="C1731" s="268" t="s">
        <v>1472</v>
      </c>
      <c r="D1731" s="268" t="s">
        <v>1473</v>
      </c>
      <c r="E1731" s="525" t="s">
        <v>1474</v>
      </c>
      <c r="F1731" s="525"/>
      <c r="G1731" s="158" t="s">
        <v>1475</v>
      </c>
      <c r="H1731" s="157" t="s">
        <v>1476</v>
      </c>
      <c r="I1731" s="157" t="s">
        <v>1477</v>
      </c>
      <c r="J1731" s="274" t="s">
        <v>1478</v>
      </c>
    </row>
    <row r="1732" spans="1:10" ht="38.25" x14ac:dyDescent="0.2">
      <c r="A1732" s="275" t="s">
        <v>409</v>
      </c>
      <c r="B1732" s="159" t="s">
        <v>2302</v>
      </c>
      <c r="C1732" s="267" t="s">
        <v>68</v>
      </c>
      <c r="D1732" s="267" t="s">
        <v>1084</v>
      </c>
      <c r="E1732" s="526" t="s">
        <v>1864</v>
      </c>
      <c r="F1732" s="526"/>
      <c r="G1732" s="160" t="s">
        <v>1</v>
      </c>
      <c r="H1732" s="161">
        <v>1</v>
      </c>
      <c r="I1732" s="162">
        <v>11.51</v>
      </c>
      <c r="J1732" s="276">
        <v>11.51</v>
      </c>
    </row>
    <row r="1733" spans="1:10" ht="25.5" x14ac:dyDescent="0.2">
      <c r="A1733" s="277" t="s">
        <v>1482</v>
      </c>
      <c r="B1733" s="163" t="s">
        <v>1865</v>
      </c>
      <c r="C1733" s="259" t="s">
        <v>68</v>
      </c>
      <c r="D1733" s="259" t="s">
        <v>1866</v>
      </c>
      <c r="E1733" s="528" t="s">
        <v>1488</v>
      </c>
      <c r="F1733" s="528"/>
      <c r="G1733" s="164" t="s">
        <v>1489</v>
      </c>
      <c r="H1733" s="165">
        <v>0.127</v>
      </c>
      <c r="I1733" s="166">
        <v>22.12</v>
      </c>
      <c r="J1733" s="278">
        <v>2.8</v>
      </c>
    </row>
    <row r="1734" spans="1:10" ht="25.5" x14ac:dyDescent="0.2">
      <c r="A1734" s="277" t="s">
        <v>1482</v>
      </c>
      <c r="B1734" s="163" t="s">
        <v>1998</v>
      </c>
      <c r="C1734" s="259" t="s">
        <v>68</v>
      </c>
      <c r="D1734" s="259" t="s">
        <v>1999</v>
      </c>
      <c r="E1734" s="528" t="s">
        <v>1488</v>
      </c>
      <c r="F1734" s="528"/>
      <c r="G1734" s="164" t="s">
        <v>1489</v>
      </c>
      <c r="H1734" s="165">
        <v>0.127</v>
      </c>
      <c r="I1734" s="166">
        <v>18.84</v>
      </c>
      <c r="J1734" s="278">
        <v>2.39</v>
      </c>
    </row>
    <row r="1735" spans="1:10" x14ac:dyDescent="0.2">
      <c r="A1735" s="279" t="s">
        <v>1492</v>
      </c>
      <c r="B1735" s="167" t="s">
        <v>2002</v>
      </c>
      <c r="C1735" s="260" t="s">
        <v>68</v>
      </c>
      <c r="D1735" s="260" t="s">
        <v>2003</v>
      </c>
      <c r="E1735" s="527" t="s">
        <v>1495</v>
      </c>
      <c r="F1735" s="527"/>
      <c r="G1735" s="168" t="s">
        <v>1</v>
      </c>
      <c r="H1735" s="169">
        <v>7.1000000000000004E-3</v>
      </c>
      <c r="I1735" s="170">
        <v>2.0499999999999998</v>
      </c>
      <c r="J1735" s="280">
        <v>0.01</v>
      </c>
    </row>
    <row r="1736" spans="1:10" ht="25.5" x14ac:dyDescent="0.2">
      <c r="A1736" s="279" t="s">
        <v>1492</v>
      </c>
      <c r="B1736" s="167" t="s">
        <v>2022</v>
      </c>
      <c r="C1736" s="260" t="s">
        <v>68</v>
      </c>
      <c r="D1736" s="260" t="s">
        <v>2023</v>
      </c>
      <c r="E1736" s="527" t="s">
        <v>1495</v>
      </c>
      <c r="F1736" s="527"/>
      <c r="G1736" s="168" t="s">
        <v>1</v>
      </c>
      <c r="H1736" s="169">
        <v>1.4999999999999999E-2</v>
      </c>
      <c r="I1736" s="170">
        <v>56.66</v>
      </c>
      <c r="J1736" s="280">
        <v>0.84</v>
      </c>
    </row>
    <row r="1737" spans="1:10" x14ac:dyDescent="0.2">
      <c r="A1737" s="279" t="s">
        <v>1492</v>
      </c>
      <c r="B1737" s="167" t="s">
        <v>2020</v>
      </c>
      <c r="C1737" s="260" t="s">
        <v>68</v>
      </c>
      <c r="D1737" s="260" t="s">
        <v>2021</v>
      </c>
      <c r="E1737" s="527" t="s">
        <v>1495</v>
      </c>
      <c r="F1737" s="527"/>
      <c r="G1737" s="168" t="s">
        <v>1</v>
      </c>
      <c r="H1737" s="169">
        <v>9.9000000000000008E-3</v>
      </c>
      <c r="I1737" s="170">
        <v>50.01</v>
      </c>
      <c r="J1737" s="280">
        <v>0.49</v>
      </c>
    </row>
    <row r="1738" spans="1:10" x14ac:dyDescent="0.2">
      <c r="A1738" s="279" t="s">
        <v>1492</v>
      </c>
      <c r="B1738" s="167" t="s">
        <v>2303</v>
      </c>
      <c r="C1738" s="260" t="s">
        <v>68</v>
      </c>
      <c r="D1738" s="260" t="s">
        <v>2304</v>
      </c>
      <c r="E1738" s="527" t="s">
        <v>1495</v>
      </c>
      <c r="F1738" s="527"/>
      <c r="G1738" s="168" t="s">
        <v>1</v>
      </c>
      <c r="H1738" s="169">
        <v>1</v>
      </c>
      <c r="I1738" s="170">
        <v>4.9800000000000004</v>
      </c>
      <c r="J1738" s="280">
        <v>4.9800000000000004</v>
      </c>
    </row>
    <row r="1739" spans="1:10" x14ac:dyDescent="0.2">
      <c r="A1739" s="281"/>
      <c r="B1739" s="282"/>
      <c r="C1739" s="282"/>
      <c r="D1739" s="282"/>
      <c r="E1739" s="282"/>
      <c r="F1739" s="283"/>
      <c r="G1739" s="282"/>
      <c r="H1739" s="283"/>
      <c r="I1739" s="282"/>
      <c r="J1739" s="284"/>
    </row>
    <row r="1740" spans="1:10" ht="13.5" thickBot="1" x14ac:dyDescent="0.25">
      <c r="A1740" s="281"/>
      <c r="B1740" s="282"/>
      <c r="C1740" s="282"/>
      <c r="D1740" s="282"/>
      <c r="E1740" s="282"/>
      <c r="F1740" s="283"/>
      <c r="G1740" s="282"/>
      <c r="H1740" s="283"/>
      <c r="I1740" s="282"/>
      <c r="J1740" s="284"/>
    </row>
    <row r="1741" spans="1:10" ht="13.5" thickTop="1" x14ac:dyDescent="0.2">
      <c r="A1741" s="285"/>
      <c r="B1741" s="171"/>
      <c r="C1741" s="171"/>
      <c r="D1741" s="171"/>
      <c r="E1741" s="171"/>
      <c r="F1741" s="171"/>
      <c r="G1741" s="171"/>
      <c r="H1741" s="171"/>
      <c r="I1741" s="171"/>
      <c r="J1741" s="286"/>
    </row>
    <row r="1742" spans="1:10" ht="15" x14ac:dyDescent="0.2">
      <c r="A1742" s="273"/>
      <c r="B1742" s="157" t="s">
        <v>399</v>
      </c>
      <c r="C1742" s="268" t="s">
        <v>1472</v>
      </c>
      <c r="D1742" s="268" t="s">
        <v>1473</v>
      </c>
      <c r="E1742" s="525" t="s">
        <v>1474</v>
      </c>
      <c r="F1742" s="525"/>
      <c r="G1742" s="158" t="s">
        <v>1475</v>
      </c>
      <c r="H1742" s="157" t="s">
        <v>1476</v>
      </c>
      <c r="I1742" s="157" t="s">
        <v>1477</v>
      </c>
      <c r="J1742" s="274" t="s">
        <v>1478</v>
      </c>
    </row>
    <row r="1743" spans="1:10" ht="38.25" x14ac:dyDescent="0.2">
      <c r="A1743" s="275" t="s">
        <v>409</v>
      </c>
      <c r="B1743" s="159" t="s">
        <v>2305</v>
      </c>
      <c r="C1743" s="267" t="s">
        <v>68</v>
      </c>
      <c r="D1743" s="267" t="s">
        <v>1087</v>
      </c>
      <c r="E1743" s="526" t="s">
        <v>1864</v>
      </c>
      <c r="F1743" s="526"/>
      <c r="G1743" s="160" t="s">
        <v>1</v>
      </c>
      <c r="H1743" s="161">
        <v>1</v>
      </c>
      <c r="I1743" s="162">
        <v>31</v>
      </c>
      <c r="J1743" s="276">
        <v>31</v>
      </c>
    </row>
    <row r="1744" spans="1:10" ht="25.5" x14ac:dyDescent="0.2">
      <c r="A1744" s="277" t="s">
        <v>1482</v>
      </c>
      <c r="B1744" s="163" t="s">
        <v>1865</v>
      </c>
      <c r="C1744" s="259" t="s">
        <v>68</v>
      </c>
      <c r="D1744" s="259" t="s">
        <v>1866</v>
      </c>
      <c r="E1744" s="528" t="s">
        <v>1488</v>
      </c>
      <c r="F1744" s="528"/>
      <c r="G1744" s="164" t="s">
        <v>1489</v>
      </c>
      <c r="H1744" s="165">
        <v>7.4300000000000005E-2</v>
      </c>
      <c r="I1744" s="166">
        <v>22.12</v>
      </c>
      <c r="J1744" s="278">
        <v>1.64</v>
      </c>
    </row>
    <row r="1745" spans="1:10" ht="25.5" x14ac:dyDescent="0.2">
      <c r="A1745" s="277" t="s">
        <v>1482</v>
      </c>
      <c r="B1745" s="163" t="s">
        <v>1998</v>
      </c>
      <c r="C1745" s="259" t="s">
        <v>68</v>
      </c>
      <c r="D1745" s="259" t="s">
        <v>1999</v>
      </c>
      <c r="E1745" s="528" t="s">
        <v>1488</v>
      </c>
      <c r="F1745" s="528"/>
      <c r="G1745" s="164" t="s">
        <v>1489</v>
      </c>
      <c r="H1745" s="165">
        <v>7.4300000000000005E-2</v>
      </c>
      <c r="I1745" s="166">
        <v>18.84</v>
      </c>
      <c r="J1745" s="278">
        <v>1.39</v>
      </c>
    </row>
    <row r="1746" spans="1:10" ht="25.5" x14ac:dyDescent="0.2">
      <c r="A1746" s="279" t="s">
        <v>1492</v>
      </c>
      <c r="B1746" s="167" t="s">
        <v>2195</v>
      </c>
      <c r="C1746" s="260" t="s">
        <v>68</v>
      </c>
      <c r="D1746" s="260" t="s">
        <v>2196</v>
      </c>
      <c r="E1746" s="527" t="s">
        <v>1495</v>
      </c>
      <c r="F1746" s="527"/>
      <c r="G1746" s="168" t="s">
        <v>1</v>
      </c>
      <c r="H1746" s="169">
        <v>1</v>
      </c>
      <c r="I1746" s="170">
        <v>4.38</v>
      </c>
      <c r="J1746" s="280">
        <v>4.38</v>
      </c>
    </row>
    <row r="1747" spans="1:10" ht="25.5" x14ac:dyDescent="0.2">
      <c r="A1747" s="279" t="s">
        <v>1492</v>
      </c>
      <c r="B1747" s="167" t="s">
        <v>2308</v>
      </c>
      <c r="C1747" s="260" t="s">
        <v>68</v>
      </c>
      <c r="D1747" s="260" t="s">
        <v>2309</v>
      </c>
      <c r="E1747" s="527" t="s">
        <v>1495</v>
      </c>
      <c r="F1747" s="527"/>
      <c r="G1747" s="168" t="s">
        <v>1</v>
      </c>
      <c r="H1747" s="169">
        <v>1</v>
      </c>
      <c r="I1747" s="170">
        <v>3.36</v>
      </c>
      <c r="J1747" s="280">
        <v>3.36</v>
      </c>
    </row>
    <row r="1748" spans="1:10" ht="25.5" x14ac:dyDescent="0.2">
      <c r="A1748" s="279" t="s">
        <v>1492</v>
      </c>
      <c r="B1748" s="167" t="s">
        <v>2306</v>
      </c>
      <c r="C1748" s="260" t="s">
        <v>68</v>
      </c>
      <c r="D1748" s="260" t="s">
        <v>2307</v>
      </c>
      <c r="E1748" s="527" t="s">
        <v>1495</v>
      </c>
      <c r="F1748" s="527"/>
      <c r="G1748" s="168" t="s">
        <v>1</v>
      </c>
      <c r="H1748" s="169">
        <v>1</v>
      </c>
      <c r="I1748" s="170">
        <v>18.27</v>
      </c>
      <c r="J1748" s="280">
        <v>18.27</v>
      </c>
    </row>
    <row r="1749" spans="1:10" ht="38.25" x14ac:dyDescent="0.2">
      <c r="A1749" s="279" t="s">
        <v>1492</v>
      </c>
      <c r="B1749" s="167" t="s">
        <v>2173</v>
      </c>
      <c r="C1749" s="260" t="s">
        <v>68</v>
      </c>
      <c r="D1749" s="260" t="s">
        <v>2174</v>
      </c>
      <c r="E1749" s="527" t="s">
        <v>1495</v>
      </c>
      <c r="F1749" s="527"/>
      <c r="G1749" s="168" t="s">
        <v>1</v>
      </c>
      <c r="H1749" s="169">
        <v>9.5000000000000001E-2</v>
      </c>
      <c r="I1749" s="170">
        <v>20.64</v>
      </c>
      <c r="J1749" s="280">
        <v>1.96</v>
      </c>
    </row>
    <row r="1750" spans="1:10" x14ac:dyDescent="0.2">
      <c r="A1750" s="281"/>
      <c r="B1750" s="282"/>
      <c r="C1750" s="282"/>
      <c r="D1750" s="282"/>
      <c r="E1750" s="282"/>
      <c r="F1750" s="283"/>
      <c r="G1750" s="282"/>
      <c r="H1750" s="283"/>
      <c r="I1750" s="282"/>
      <c r="J1750" s="284"/>
    </row>
    <row r="1751" spans="1:10" ht="13.5" thickBot="1" x14ac:dyDescent="0.25">
      <c r="A1751" s="281"/>
      <c r="B1751" s="282"/>
      <c r="C1751" s="282"/>
      <c r="D1751" s="282"/>
      <c r="E1751" s="282"/>
      <c r="F1751" s="283"/>
      <c r="G1751" s="282"/>
      <c r="H1751" s="283"/>
      <c r="I1751" s="282"/>
      <c r="J1751" s="284"/>
    </row>
    <row r="1752" spans="1:10" ht="13.5" thickTop="1" x14ac:dyDescent="0.2">
      <c r="A1752" s="285"/>
      <c r="B1752" s="171"/>
      <c r="C1752" s="171"/>
      <c r="D1752" s="171"/>
      <c r="E1752" s="171"/>
      <c r="F1752" s="171"/>
      <c r="G1752" s="171"/>
      <c r="H1752" s="171"/>
      <c r="I1752" s="171"/>
      <c r="J1752" s="286"/>
    </row>
    <row r="1753" spans="1:10" ht="15" x14ac:dyDescent="0.2">
      <c r="A1753" s="273"/>
      <c r="B1753" s="157" t="s">
        <v>399</v>
      </c>
      <c r="C1753" s="268" t="s">
        <v>1472</v>
      </c>
      <c r="D1753" s="268" t="s">
        <v>1473</v>
      </c>
      <c r="E1753" s="525" t="s">
        <v>1474</v>
      </c>
      <c r="F1753" s="525"/>
      <c r="G1753" s="158" t="s">
        <v>1475</v>
      </c>
      <c r="H1753" s="157" t="s">
        <v>1476</v>
      </c>
      <c r="I1753" s="157" t="s">
        <v>1477</v>
      </c>
      <c r="J1753" s="274" t="s">
        <v>1478</v>
      </c>
    </row>
    <row r="1754" spans="1:10" ht="38.25" x14ac:dyDescent="0.2">
      <c r="A1754" s="275" t="s">
        <v>409</v>
      </c>
      <c r="B1754" s="159" t="s">
        <v>2310</v>
      </c>
      <c r="C1754" s="267" t="s">
        <v>68</v>
      </c>
      <c r="D1754" s="267" t="s">
        <v>1088</v>
      </c>
      <c r="E1754" s="526" t="s">
        <v>1864</v>
      </c>
      <c r="F1754" s="526"/>
      <c r="G1754" s="160" t="s">
        <v>1</v>
      </c>
      <c r="H1754" s="161">
        <v>1</v>
      </c>
      <c r="I1754" s="162">
        <v>18.77</v>
      </c>
      <c r="J1754" s="276">
        <v>18.77</v>
      </c>
    </row>
    <row r="1755" spans="1:10" ht="25.5" x14ac:dyDescent="0.2">
      <c r="A1755" s="277" t="s">
        <v>1482</v>
      </c>
      <c r="B1755" s="163" t="s">
        <v>1998</v>
      </c>
      <c r="C1755" s="259" t="s">
        <v>68</v>
      </c>
      <c r="D1755" s="259" t="s">
        <v>1999</v>
      </c>
      <c r="E1755" s="528" t="s">
        <v>1488</v>
      </c>
      <c r="F1755" s="528"/>
      <c r="G1755" s="164" t="s">
        <v>1489</v>
      </c>
      <c r="H1755" s="165">
        <v>5.16E-2</v>
      </c>
      <c r="I1755" s="166">
        <v>18.84</v>
      </c>
      <c r="J1755" s="278">
        <v>0.97</v>
      </c>
    </row>
    <row r="1756" spans="1:10" ht="25.5" x14ac:dyDescent="0.2">
      <c r="A1756" s="277" t="s">
        <v>1482</v>
      </c>
      <c r="B1756" s="163" t="s">
        <v>1865</v>
      </c>
      <c r="C1756" s="259" t="s">
        <v>68</v>
      </c>
      <c r="D1756" s="259" t="s">
        <v>1866</v>
      </c>
      <c r="E1756" s="528" t="s">
        <v>1488</v>
      </c>
      <c r="F1756" s="528"/>
      <c r="G1756" s="164" t="s">
        <v>1489</v>
      </c>
      <c r="H1756" s="165">
        <v>5.16E-2</v>
      </c>
      <c r="I1756" s="166">
        <v>22.12</v>
      </c>
      <c r="J1756" s="278">
        <v>1.1399999999999999</v>
      </c>
    </row>
    <row r="1757" spans="1:10" ht="25.5" x14ac:dyDescent="0.2">
      <c r="A1757" s="279" t="s">
        <v>1492</v>
      </c>
      <c r="B1757" s="167" t="s">
        <v>2308</v>
      </c>
      <c r="C1757" s="260" t="s">
        <v>68</v>
      </c>
      <c r="D1757" s="260" t="s">
        <v>2309</v>
      </c>
      <c r="E1757" s="527" t="s">
        <v>1495</v>
      </c>
      <c r="F1757" s="527"/>
      <c r="G1757" s="168" t="s">
        <v>1</v>
      </c>
      <c r="H1757" s="169">
        <v>1</v>
      </c>
      <c r="I1757" s="170">
        <v>3.36</v>
      </c>
      <c r="J1757" s="280">
        <v>3.36</v>
      </c>
    </row>
    <row r="1758" spans="1:10" ht="25.5" x14ac:dyDescent="0.2">
      <c r="A1758" s="279" t="s">
        <v>1492</v>
      </c>
      <c r="B1758" s="167" t="s">
        <v>2311</v>
      </c>
      <c r="C1758" s="260" t="s">
        <v>68</v>
      </c>
      <c r="D1758" s="260" t="s">
        <v>2312</v>
      </c>
      <c r="E1758" s="527" t="s">
        <v>1495</v>
      </c>
      <c r="F1758" s="527"/>
      <c r="G1758" s="168" t="s">
        <v>1</v>
      </c>
      <c r="H1758" s="169">
        <v>1</v>
      </c>
      <c r="I1758" s="170">
        <v>9.24</v>
      </c>
      <c r="J1758" s="280">
        <v>9.24</v>
      </c>
    </row>
    <row r="1759" spans="1:10" ht="25.5" x14ac:dyDescent="0.2">
      <c r="A1759" s="279" t="s">
        <v>1492</v>
      </c>
      <c r="B1759" s="167" t="s">
        <v>2313</v>
      </c>
      <c r="C1759" s="260" t="s">
        <v>68</v>
      </c>
      <c r="D1759" s="260" t="s">
        <v>2314</v>
      </c>
      <c r="E1759" s="527" t="s">
        <v>1495</v>
      </c>
      <c r="F1759" s="527"/>
      <c r="G1759" s="168" t="s">
        <v>1</v>
      </c>
      <c r="H1759" s="169">
        <v>1</v>
      </c>
      <c r="I1759" s="170">
        <v>2.77</v>
      </c>
      <c r="J1759" s="280">
        <v>2.77</v>
      </c>
    </row>
    <row r="1760" spans="1:10" ht="38.25" x14ac:dyDescent="0.2">
      <c r="A1760" s="279" t="s">
        <v>1492</v>
      </c>
      <c r="B1760" s="167" t="s">
        <v>2173</v>
      </c>
      <c r="C1760" s="260" t="s">
        <v>68</v>
      </c>
      <c r="D1760" s="260" t="s">
        <v>2174</v>
      </c>
      <c r="E1760" s="527" t="s">
        <v>1495</v>
      </c>
      <c r="F1760" s="527"/>
      <c r="G1760" s="168" t="s">
        <v>1</v>
      </c>
      <c r="H1760" s="169">
        <v>6.25E-2</v>
      </c>
      <c r="I1760" s="170">
        <v>20.64</v>
      </c>
      <c r="J1760" s="280">
        <v>1.29</v>
      </c>
    </row>
    <row r="1761" spans="1:10" x14ac:dyDescent="0.2">
      <c r="A1761" s="281"/>
      <c r="B1761" s="282"/>
      <c r="C1761" s="282"/>
      <c r="D1761" s="282"/>
      <c r="E1761" s="282"/>
      <c r="F1761" s="283"/>
      <c r="G1761" s="282"/>
      <c r="H1761" s="283"/>
      <c r="I1761" s="282"/>
      <c r="J1761" s="284"/>
    </row>
    <row r="1762" spans="1:10" ht="13.5" thickBot="1" x14ac:dyDescent="0.25">
      <c r="A1762" s="281"/>
      <c r="B1762" s="282"/>
      <c r="C1762" s="282"/>
      <c r="D1762" s="282"/>
      <c r="E1762" s="282"/>
      <c r="F1762" s="283"/>
      <c r="G1762" s="282"/>
      <c r="H1762" s="283"/>
      <c r="I1762" s="282"/>
      <c r="J1762" s="284"/>
    </row>
    <row r="1763" spans="1:10" ht="13.5" thickTop="1" x14ac:dyDescent="0.2">
      <c r="A1763" s="285"/>
      <c r="B1763" s="171"/>
      <c r="C1763" s="171"/>
      <c r="D1763" s="171"/>
      <c r="E1763" s="171"/>
      <c r="F1763" s="171"/>
      <c r="G1763" s="171"/>
      <c r="H1763" s="171"/>
      <c r="I1763" s="171"/>
      <c r="J1763" s="286"/>
    </row>
    <row r="1764" spans="1:10" ht="15" x14ac:dyDescent="0.2">
      <c r="A1764" s="273"/>
      <c r="B1764" s="157" t="s">
        <v>399</v>
      </c>
      <c r="C1764" s="268" t="s">
        <v>1472</v>
      </c>
      <c r="D1764" s="268" t="s">
        <v>1473</v>
      </c>
      <c r="E1764" s="525" t="s">
        <v>1474</v>
      </c>
      <c r="F1764" s="525"/>
      <c r="G1764" s="158" t="s">
        <v>1475</v>
      </c>
      <c r="H1764" s="157" t="s">
        <v>1476</v>
      </c>
      <c r="I1764" s="157" t="s">
        <v>1477</v>
      </c>
      <c r="J1764" s="274" t="s">
        <v>1478</v>
      </c>
    </row>
    <row r="1765" spans="1:10" ht="38.25" x14ac:dyDescent="0.2">
      <c r="A1765" s="275" t="s">
        <v>409</v>
      </c>
      <c r="B1765" s="159" t="s">
        <v>2315</v>
      </c>
      <c r="C1765" s="267" t="s">
        <v>68</v>
      </c>
      <c r="D1765" s="267" t="s">
        <v>1089</v>
      </c>
      <c r="E1765" s="526" t="s">
        <v>1864</v>
      </c>
      <c r="F1765" s="526"/>
      <c r="G1765" s="160" t="s">
        <v>1</v>
      </c>
      <c r="H1765" s="161">
        <v>1</v>
      </c>
      <c r="I1765" s="162">
        <v>41.68</v>
      </c>
      <c r="J1765" s="276">
        <v>41.68</v>
      </c>
    </row>
    <row r="1766" spans="1:10" ht="25.5" x14ac:dyDescent="0.2">
      <c r="A1766" s="277" t="s">
        <v>1482</v>
      </c>
      <c r="B1766" s="163" t="s">
        <v>1865</v>
      </c>
      <c r="C1766" s="259" t="s">
        <v>68</v>
      </c>
      <c r="D1766" s="259" t="s">
        <v>1866</v>
      </c>
      <c r="E1766" s="528" t="s">
        <v>1488</v>
      </c>
      <c r="F1766" s="528"/>
      <c r="G1766" s="164" t="s">
        <v>1489</v>
      </c>
      <c r="H1766" s="165">
        <v>0.3987</v>
      </c>
      <c r="I1766" s="166">
        <v>22.12</v>
      </c>
      <c r="J1766" s="278">
        <v>8.81</v>
      </c>
    </row>
    <row r="1767" spans="1:10" ht="25.5" x14ac:dyDescent="0.2">
      <c r="A1767" s="277" t="s">
        <v>1482</v>
      </c>
      <c r="B1767" s="163" t="s">
        <v>1998</v>
      </c>
      <c r="C1767" s="259" t="s">
        <v>68</v>
      </c>
      <c r="D1767" s="259" t="s">
        <v>1999</v>
      </c>
      <c r="E1767" s="528" t="s">
        <v>1488</v>
      </c>
      <c r="F1767" s="528"/>
      <c r="G1767" s="164" t="s">
        <v>1489</v>
      </c>
      <c r="H1767" s="165">
        <v>0.3987</v>
      </c>
      <c r="I1767" s="166">
        <v>18.84</v>
      </c>
      <c r="J1767" s="278">
        <v>7.51</v>
      </c>
    </row>
    <row r="1768" spans="1:10" x14ac:dyDescent="0.2">
      <c r="A1768" s="279" t="s">
        <v>1492</v>
      </c>
      <c r="B1768" s="167" t="s">
        <v>2002</v>
      </c>
      <c r="C1768" s="260" t="s">
        <v>68</v>
      </c>
      <c r="D1768" s="260" t="s">
        <v>2003</v>
      </c>
      <c r="E1768" s="527" t="s">
        <v>1495</v>
      </c>
      <c r="F1768" s="527"/>
      <c r="G1768" s="168" t="s">
        <v>1</v>
      </c>
      <c r="H1768" s="169">
        <v>1.54E-2</v>
      </c>
      <c r="I1768" s="170">
        <v>2.0499999999999998</v>
      </c>
      <c r="J1768" s="280">
        <v>0.03</v>
      </c>
    </row>
    <row r="1769" spans="1:10" ht="25.5" x14ac:dyDescent="0.2">
      <c r="A1769" s="279" t="s">
        <v>1492</v>
      </c>
      <c r="B1769" s="167" t="s">
        <v>2316</v>
      </c>
      <c r="C1769" s="260" t="s">
        <v>68</v>
      </c>
      <c r="D1769" s="260" t="s">
        <v>2317</v>
      </c>
      <c r="E1769" s="527" t="s">
        <v>1495</v>
      </c>
      <c r="F1769" s="527"/>
      <c r="G1769" s="168" t="s">
        <v>1</v>
      </c>
      <c r="H1769" s="169">
        <v>1</v>
      </c>
      <c r="I1769" s="170">
        <v>21.38</v>
      </c>
      <c r="J1769" s="280">
        <v>21.38</v>
      </c>
    </row>
    <row r="1770" spans="1:10" x14ac:dyDescent="0.2">
      <c r="A1770" s="279" t="s">
        <v>1492</v>
      </c>
      <c r="B1770" s="167" t="s">
        <v>2020</v>
      </c>
      <c r="C1770" s="260" t="s">
        <v>68</v>
      </c>
      <c r="D1770" s="260" t="s">
        <v>2021</v>
      </c>
      <c r="E1770" s="527" t="s">
        <v>1495</v>
      </c>
      <c r="F1770" s="527"/>
      <c r="G1770" s="168" t="s">
        <v>1</v>
      </c>
      <c r="H1770" s="169">
        <v>2.92E-2</v>
      </c>
      <c r="I1770" s="170">
        <v>50.01</v>
      </c>
      <c r="J1770" s="280">
        <v>1.46</v>
      </c>
    </row>
    <row r="1771" spans="1:10" ht="25.5" x14ac:dyDescent="0.2">
      <c r="A1771" s="279" t="s">
        <v>1492</v>
      </c>
      <c r="B1771" s="167" t="s">
        <v>2022</v>
      </c>
      <c r="C1771" s="260" t="s">
        <v>68</v>
      </c>
      <c r="D1771" s="260" t="s">
        <v>2023</v>
      </c>
      <c r="E1771" s="527" t="s">
        <v>1495</v>
      </c>
      <c r="F1771" s="527"/>
      <c r="G1771" s="168" t="s">
        <v>1</v>
      </c>
      <c r="H1771" s="169">
        <v>4.3999999999999997E-2</v>
      </c>
      <c r="I1771" s="170">
        <v>56.66</v>
      </c>
      <c r="J1771" s="280">
        <v>2.4900000000000002</v>
      </c>
    </row>
    <row r="1772" spans="1:10" x14ac:dyDescent="0.2">
      <c r="A1772" s="281"/>
      <c r="B1772" s="282"/>
      <c r="C1772" s="282"/>
      <c r="D1772" s="282"/>
      <c r="E1772" s="282"/>
      <c r="F1772" s="283"/>
      <c r="G1772" s="282"/>
      <c r="H1772" s="283"/>
      <c r="I1772" s="282"/>
      <c r="J1772" s="284"/>
    </row>
    <row r="1773" spans="1:10" ht="13.5" thickBot="1" x14ac:dyDescent="0.25">
      <c r="A1773" s="281"/>
      <c r="B1773" s="282"/>
      <c r="C1773" s="282"/>
      <c r="D1773" s="282"/>
      <c r="E1773" s="282"/>
      <c r="F1773" s="283"/>
      <c r="G1773" s="282"/>
      <c r="H1773" s="283"/>
      <c r="I1773" s="282"/>
      <c r="J1773" s="284"/>
    </row>
    <row r="1774" spans="1:10" ht="13.5" thickTop="1" x14ac:dyDescent="0.2">
      <c r="A1774" s="285"/>
      <c r="B1774" s="171"/>
      <c r="C1774" s="171"/>
      <c r="D1774" s="171"/>
      <c r="E1774" s="171"/>
      <c r="F1774" s="171"/>
      <c r="G1774" s="171"/>
      <c r="H1774" s="171"/>
      <c r="I1774" s="171"/>
      <c r="J1774" s="286"/>
    </row>
    <row r="1775" spans="1:10" ht="15" x14ac:dyDescent="0.2">
      <c r="A1775" s="273"/>
      <c r="B1775" s="157" t="s">
        <v>399</v>
      </c>
      <c r="C1775" s="268" t="s">
        <v>1472</v>
      </c>
      <c r="D1775" s="268" t="s">
        <v>1473</v>
      </c>
      <c r="E1775" s="525" t="s">
        <v>1474</v>
      </c>
      <c r="F1775" s="525"/>
      <c r="G1775" s="158" t="s">
        <v>1475</v>
      </c>
      <c r="H1775" s="157" t="s">
        <v>1476</v>
      </c>
      <c r="I1775" s="157" t="s">
        <v>1477</v>
      </c>
      <c r="J1775" s="274" t="s">
        <v>1478</v>
      </c>
    </row>
    <row r="1776" spans="1:10" ht="38.25" x14ac:dyDescent="0.2">
      <c r="A1776" s="275" t="s">
        <v>409</v>
      </c>
      <c r="B1776" s="159" t="s">
        <v>2318</v>
      </c>
      <c r="C1776" s="267" t="s">
        <v>68</v>
      </c>
      <c r="D1776" s="267" t="s">
        <v>2319</v>
      </c>
      <c r="E1776" s="526" t="s">
        <v>1864</v>
      </c>
      <c r="F1776" s="526"/>
      <c r="G1776" s="160" t="s">
        <v>1</v>
      </c>
      <c r="H1776" s="161">
        <v>1</v>
      </c>
      <c r="I1776" s="162">
        <v>61.3</v>
      </c>
      <c r="J1776" s="276">
        <v>61.3</v>
      </c>
    </row>
    <row r="1777" spans="1:10" ht="25.5" x14ac:dyDescent="0.2">
      <c r="A1777" s="277" t="s">
        <v>1482</v>
      </c>
      <c r="B1777" s="163" t="s">
        <v>1998</v>
      </c>
      <c r="C1777" s="259" t="s">
        <v>68</v>
      </c>
      <c r="D1777" s="259" t="s">
        <v>1999</v>
      </c>
      <c r="E1777" s="528" t="s">
        <v>1488</v>
      </c>
      <c r="F1777" s="528"/>
      <c r="G1777" s="164" t="s">
        <v>1489</v>
      </c>
      <c r="H1777" s="165">
        <v>0.42309999999999998</v>
      </c>
      <c r="I1777" s="166">
        <v>18.84</v>
      </c>
      <c r="J1777" s="278">
        <v>7.97</v>
      </c>
    </row>
    <row r="1778" spans="1:10" ht="25.5" x14ac:dyDescent="0.2">
      <c r="A1778" s="277" t="s">
        <v>1482</v>
      </c>
      <c r="B1778" s="163" t="s">
        <v>1865</v>
      </c>
      <c r="C1778" s="259" t="s">
        <v>68</v>
      </c>
      <c r="D1778" s="259" t="s">
        <v>1866</v>
      </c>
      <c r="E1778" s="528" t="s">
        <v>1488</v>
      </c>
      <c r="F1778" s="528"/>
      <c r="G1778" s="164" t="s">
        <v>1489</v>
      </c>
      <c r="H1778" s="165">
        <v>0.42309999999999998</v>
      </c>
      <c r="I1778" s="166">
        <v>22.12</v>
      </c>
      <c r="J1778" s="278">
        <v>9.35</v>
      </c>
    </row>
    <row r="1779" spans="1:10" ht="25.5" x14ac:dyDescent="0.2">
      <c r="A1779" s="279" t="s">
        <v>1492</v>
      </c>
      <c r="B1779" s="167" t="s">
        <v>2320</v>
      </c>
      <c r="C1779" s="260" t="s">
        <v>68</v>
      </c>
      <c r="D1779" s="260" t="s">
        <v>2321</v>
      </c>
      <c r="E1779" s="527" t="s">
        <v>1495</v>
      </c>
      <c r="F1779" s="527"/>
      <c r="G1779" s="168" t="s">
        <v>1</v>
      </c>
      <c r="H1779" s="169">
        <v>1</v>
      </c>
      <c r="I1779" s="170">
        <v>40</v>
      </c>
      <c r="J1779" s="280">
        <v>40</v>
      </c>
    </row>
    <row r="1780" spans="1:10" x14ac:dyDescent="0.2">
      <c r="A1780" s="279" t="s">
        <v>1492</v>
      </c>
      <c r="B1780" s="167" t="s">
        <v>2002</v>
      </c>
      <c r="C1780" s="260" t="s">
        <v>68</v>
      </c>
      <c r="D1780" s="260" t="s">
        <v>2003</v>
      </c>
      <c r="E1780" s="527" t="s">
        <v>1495</v>
      </c>
      <c r="F1780" s="527"/>
      <c r="G1780" s="168" t="s">
        <v>1</v>
      </c>
      <c r="H1780" s="169">
        <v>1.54E-2</v>
      </c>
      <c r="I1780" s="170">
        <v>2.0499999999999998</v>
      </c>
      <c r="J1780" s="280">
        <v>0.03</v>
      </c>
    </row>
    <row r="1781" spans="1:10" ht="25.5" x14ac:dyDescent="0.2">
      <c r="A1781" s="279" t="s">
        <v>1492</v>
      </c>
      <c r="B1781" s="167" t="s">
        <v>2022</v>
      </c>
      <c r="C1781" s="260" t="s">
        <v>68</v>
      </c>
      <c r="D1781" s="260" t="s">
        <v>2023</v>
      </c>
      <c r="E1781" s="527" t="s">
        <v>1495</v>
      </c>
      <c r="F1781" s="527"/>
      <c r="G1781" s="168" t="s">
        <v>1</v>
      </c>
      <c r="H1781" s="169">
        <v>4.3999999999999997E-2</v>
      </c>
      <c r="I1781" s="170">
        <v>56.66</v>
      </c>
      <c r="J1781" s="280">
        <v>2.4900000000000002</v>
      </c>
    </row>
    <row r="1782" spans="1:10" x14ac:dyDescent="0.2">
      <c r="A1782" s="279" t="s">
        <v>1492</v>
      </c>
      <c r="B1782" s="167" t="s">
        <v>2020</v>
      </c>
      <c r="C1782" s="260" t="s">
        <v>68</v>
      </c>
      <c r="D1782" s="260" t="s">
        <v>2021</v>
      </c>
      <c r="E1782" s="527" t="s">
        <v>1495</v>
      </c>
      <c r="F1782" s="527"/>
      <c r="G1782" s="168" t="s">
        <v>1</v>
      </c>
      <c r="H1782" s="169">
        <v>2.92E-2</v>
      </c>
      <c r="I1782" s="170">
        <v>50.01</v>
      </c>
      <c r="J1782" s="280">
        <v>1.46</v>
      </c>
    </row>
    <row r="1783" spans="1:10" x14ac:dyDescent="0.2">
      <c r="A1783" s="281"/>
      <c r="B1783" s="282"/>
      <c r="C1783" s="282"/>
      <c r="D1783" s="282"/>
      <c r="E1783" s="282"/>
      <c r="F1783" s="283"/>
      <c r="G1783" s="282"/>
      <c r="H1783" s="283"/>
      <c r="I1783" s="282"/>
      <c r="J1783" s="284"/>
    </row>
    <row r="1784" spans="1:10" ht="13.5" thickBot="1" x14ac:dyDescent="0.25">
      <c r="A1784" s="281"/>
      <c r="B1784" s="282"/>
      <c r="C1784" s="282"/>
      <c r="D1784" s="282"/>
      <c r="E1784" s="282"/>
      <c r="F1784" s="283"/>
      <c r="G1784" s="282"/>
      <c r="H1784" s="283"/>
      <c r="I1784" s="282"/>
      <c r="J1784" s="284"/>
    </row>
    <row r="1785" spans="1:10" ht="13.5" thickTop="1" x14ac:dyDescent="0.2">
      <c r="A1785" s="285"/>
      <c r="B1785" s="171"/>
      <c r="C1785" s="171"/>
      <c r="D1785" s="171"/>
      <c r="E1785" s="171"/>
      <c r="F1785" s="171"/>
      <c r="G1785" s="171"/>
      <c r="H1785" s="171"/>
      <c r="I1785" s="171"/>
      <c r="J1785" s="286"/>
    </row>
    <row r="1786" spans="1:10" ht="15" x14ac:dyDescent="0.2">
      <c r="A1786" s="273"/>
      <c r="B1786" s="157" t="s">
        <v>399</v>
      </c>
      <c r="C1786" s="268" t="s">
        <v>1472</v>
      </c>
      <c r="D1786" s="268" t="s">
        <v>1473</v>
      </c>
      <c r="E1786" s="525" t="s">
        <v>1474</v>
      </c>
      <c r="F1786" s="525"/>
      <c r="G1786" s="158" t="s">
        <v>1475</v>
      </c>
      <c r="H1786" s="157" t="s">
        <v>1476</v>
      </c>
      <c r="I1786" s="157" t="s">
        <v>1477</v>
      </c>
      <c r="J1786" s="274" t="s">
        <v>1478</v>
      </c>
    </row>
    <row r="1787" spans="1:10" ht="38.25" x14ac:dyDescent="0.2">
      <c r="A1787" s="275" t="s">
        <v>409</v>
      </c>
      <c r="B1787" s="159" t="s">
        <v>2322</v>
      </c>
      <c r="C1787" s="267" t="s">
        <v>68</v>
      </c>
      <c r="D1787" s="267" t="s">
        <v>1092</v>
      </c>
      <c r="E1787" s="526" t="s">
        <v>1964</v>
      </c>
      <c r="F1787" s="526"/>
      <c r="G1787" s="160" t="s">
        <v>1</v>
      </c>
      <c r="H1787" s="161">
        <v>1</v>
      </c>
      <c r="I1787" s="162">
        <v>440.4</v>
      </c>
      <c r="J1787" s="276">
        <v>440.4</v>
      </c>
    </row>
    <row r="1788" spans="1:10" ht="38.25" x14ac:dyDescent="0.2">
      <c r="A1788" s="277" t="s">
        <v>1482</v>
      </c>
      <c r="B1788" s="163" t="s">
        <v>2245</v>
      </c>
      <c r="C1788" s="259" t="s">
        <v>68</v>
      </c>
      <c r="D1788" s="259" t="s">
        <v>2246</v>
      </c>
      <c r="E1788" s="528" t="s">
        <v>1507</v>
      </c>
      <c r="F1788" s="528"/>
      <c r="G1788" s="164" t="s">
        <v>1508</v>
      </c>
      <c r="H1788" s="165">
        <v>2.2100000000000002E-2</v>
      </c>
      <c r="I1788" s="166">
        <v>3114.12</v>
      </c>
      <c r="J1788" s="278">
        <v>68.819999999999993</v>
      </c>
    </row>
    <row r="1789" spans="1:10" ht="25.5" x14ac:dyDescent="0.2">
      <c r="A1789" s="277" t="s">
        <v>1482</v>
      </c>
      <c r="B1789" s="163" t="s">
        <v>1598</v>
      </c>
      <c r="C1789" s="259" t="s">
        <v>68</v>
      </c>
      <c r="D1789" s="259" t="s">
        <v>1599</v>
      </c>
      <c r="E1789" s="528" t="s">
        <v>1488</v>
      </c>
      <c r="F1789" s="528"/>
      <c r="G1789" s="164" t="s">
        <v>1489</v>
      </c>
      <c r="H1789" s="165">
        <v>0.52449999999999997</v>
      </c>
      <c r="I1789" s="166">
        <v>23.1</v>
      </c>
      <c r="J1789" s="278">
        <v>12.11</v>
      </c>
    </row>
    <row r="1790" spans="1:10" ht="25.5" x14ac:dyDescent="0.2">
      <c r="A1790" s="277" t="s">
        <v>1482</v>
      </c>
      <c r="B1790" s="163" t="s">
        <v>1486</v>
      </c>
      <c r="C1790" s="259" t="s">
        <v>68</v>
      </c>
      <c r="D1790" s="259" t="s">
        <v>1487</v>
      </c>
      <c r="E1790" s="528" t="s">
        <v>1488</v>
      </c>
      <c r="F1790" s="528"/>
      <c r="G1790" s="164" t="s">
        <v>1489</v>
      </c>
      <c r="H1790" s="165">
        <v>0.41210000000000002</v>
      </c>
      <c r="I1790" s="166">
        <v>18.670000000000002</v>
      </c>
      <c r="J1790" s="278">
        <v>7.69</v>
      </c>
    </row>
    <row r="1791" spans="1:10" ht="51" x14ac:dyDescent="0.2">
      <c r="A1791" s="277" t="s">
        <v>1482</v>
      </c>
      <c r="B1791" s="163" t="s">
        <v>1596</v>
      </c>
      <c r="C1791" s="259" t="s">
        <v>68</v>
      </c>
      <c r="D1791" s="259" t="s">
        <v>1597</v>
      </c>
      <c r="E1791" s="528" t="s">
        <v>1513</v>
      </c>
      <c r="F1791" s="528"/>
      <c r="G1791" s="164" t="s">
        <v>1517</v>
      </c>
      <c r="H1791" s="165">
        <v>7.3899999999999993E-2</v>
      </c>
      <c r="I1791" s="166">
        <v>139.63999999999999</v>
      </c>
      <c r="J1791" s="278">
        <v>10.31</v>
      </c>
    </row>
    <row r="1792" spans="1:10" ht="51" x14ac:dyDescent="0.2">
      <c r="A1792" s="277" t="s">
        <v>1482</v>
      </c>
      <c r="B1792" s="163" t="s">
        <v>1600</v>
      </c>
      <c r="C1792" s="259" t="s">
        <v>68</v>
      </c>
      <c r="D1792" s="259" t="s">
        <v>1601</v>
      </c>
      <c r="E1792" s="528" t="s">
        <v>1513</v>
      </c>
      <c r="F1792" s="528"/>
      <c r="G1792" s="164" t="s">
        <v>1514</v>
      </c>
      <c r="H1792" s="165">
        <v>0.15049999999999999</v>
      </c>
      <c r="I1792" s="166">
        <v>56.07</v>
      </c>
      <c r="J1792" s="278">
        <v>8.43</v>
      </c>
    </row>
    <row r="1793" spans="1:10" ht="38.25" x14ac:dyDescent="0.2">
      <c r="A1793" s="277" t="s">
        <v>1482</v>
      </c>
      <c r="B1793" s="163" t="s">
        <v>2323</v>
      </c>
      <c r="C1793" s="259" t="s">
        <v>68</v>
      </c>
      <c r="D1793" s="259" t="s">
        <v>2324</v>
      </c>
      <c r="E1793" s="528" t="s">
        <v>1488</v>
      </c>
      <c r="F1793" s="528"/>
      <c r="G1793" s="164" t="s">
        <v>1508</v>
      </c>
      <c r="H1793" s="165">
        <v>2.9000000000000001E-2</v>
      </c>
      <c r="I1793" s="166">
        <v>728.57</v>
      </c>
      <c r="J1793" s="278">
        <v>21.12</v>
      </c>
    </row>
    <row r="1794" spans="1:10" ht="25.5" x14ac:dyDescent="0.2">
      <c r="A1794" s="277" t="s">
        <v>1482</v>
      </c>
      <c r="B1794" s="163" t="s">
        <v>2243</v>
      </c>
      <c r="C1794" s="259" t="s">
        <v>68</v>
      </c>
      <c r="D1794" s="259" t="s">
        <v>2244</v>
      </c>
      <c r="E1794" s="528" t="s">
        <v>1595</v>
      </c>
      <c r="F1794" s="528"/>
      <c r="G1794" s="164" t="s">
        <v>1508</v>
      </c>
      <c r="H1794" s="165">
        <v>0.2535</v>
      </c>
      <c r="I1794" s="166">
        <v>224.5</v>
      </c>
      <c r="J1794" s="278">
        <v>56.91</v>
      </c>
    </row>
    <row r="1795" spans="1:10" ht="25.5" x14ac:dyDescent="0.2">
      <c r="A1795" s="279" t="s">
        <v>1492</v>
      </c>
      <c r="B1795" s="167" t="s">
        <v>2249</v>
      </c>
      <c r="C1795" s="260" t="s">
        <v>68</v>
      </c>
      <c r="D1795" s="260" t="s">
        <v>2250</v>
      </c>
      <c r="E1795" s="527" t="s">
        <v>1495</v>
      </c>
      <c r="F1795" s="527"/>
      <c r="G1795" s="168" t="s">
        <v>1</v>
      </c>
      <c r="H1795" s="169">
        <v>1</v>
      </c>
      <c r="I1795" s="170">
        <v>79.040000000000006</v>
      </c>
      <c r="J1795" s="280">
        <v>79.040000000000006</v>
      </c>
    </row>
    <row r="1796" spans="1:10" x14ac:dyDescent="0.2">
      <c r="A1796" s="279" t="s">
        <v>1492</v>
      </c>
      <c r="B1796" s="167" t="s">
        <v>2239</v>
      </c>
      <c r="C1796" s="260" t="s">
        <v>68</v>
      </c>
      <c r="D1796" s="260" t="s">
        <v>2240</v>
      </c>
      <c r="E1796" s="527" t="s">
        <v>1495</v>
      </c>
      <c r="F1796" s="527"/>
      <c r="G1796" s="168" t="s">
        <v>1</v>
      </c>
      <c r="H1796" s="169">
        <v>11.780200000000001</v>
      </c>
      <c r="I1796" s="170">
        <v>0.56000000000000005</v>
      </c>
      <c r="J1796" s="280">
        <v>6.59</v>
      </c>
    </row>
    <row r="1797" spans="1:10" ht="25.5" x14ac:dyDescent="0.2">
      <c r="A1797" s="279" t="s">
        <v>1492</v>
      </c>
      <c r="B1797" s="167" t="s">
        <v>2247</v>
      </c>
      <c r="C1797" s="260" t="s">
        <v>68</v>
      </c>
      <c r="D1797" s="260" t="s">
        <v>2248</v>
      </c>
      <c r="E1797" s="527" t="s">
        <v>1495</v>
      </c>
      <c r="F1797" s="527"/>
      <c r="G1797" s="168" t="s">
        <v>1</v>
      </c>
      <c r="H1797" s="169">
        <v>1</v>
      </c>
      <c r="I1797" s="170">
        <v>169.38</v>
      </c>
      <c r="J1797" s="280">
        <v>169.38</v>
      </c>
    </row>
    <row r="1798" spans="1:10" x14ac:dyDescent="0.2">
      <c r="A1798" s="281"/>
      <c r="B1798" s="282"/>
      <c r="C1798" s="282"/>
      <c r="D1798" s="282"/>
      <c r="E1798" s="282"/>
      <c r="F1798" s="283"/>
      <c r="G1798" s="282"/>
      <c r="H1798" s="283"/>
      <c r="I1798" s="282"/>
      <c r="J1798" s="284"/>
    </row>
    <row r="1799" spans="1:10" ht="13.5" thickBot="1" x14ac:dyDescent="0.25">
      <c r="A1799" s="281"/>
      <c r="B1799" s="282"/>
      <c r="C1799" s="282"/>
      <c r="D1799" s="282"/>
      <c r="E1799" s="282"/>
      <c r="F1799" s="283"/>
      <c r="G1799" s="282"/>
      <c r="H1799" s="283"/>
      <c r="I1799" s="282"/>
      <c r="J1799" s="284"/>
    </row>
    <row r="1800" spans="1:10" ht="13.5" thickTop="1" x14ac:dyDescent="0.2">
      <c r="A1800" s="285"/>
      <c r="B1800" s="171"/>
      <c r="C1800" s="171"/>
      <c r="D1800" s="171"/>
      <c r="E1800" s="171"/>
      <c r="F1800" s="171"/>
      <c r="G1800" s="171"/>
      <c r="H1800" s="171"/>
      <c r="I1800" s="171"/>
      <c r="J1800" s="286"/>
    </row>
    <row r="1801" spans="1:10" ht="15" x14ac:dyDescent="0.2">
      <c r="A1801" s="273"/>
      <c r="B1801" s="157" t="s">
        <v>399</v>
      </c>
      <c r="C1801" s="268" t="s">
        <v>1472</v>
      </c>
      <c r="D1801" s="268" t="s">
        <v>1473</v>
      </c>
      <c r="E1801" s="525" t="s">
        <v>1474</v>
      </c>
      <c r="F1801" s="525"/>
      <c r="G1801" s="158" t="s">
        <v>1475</v>
      </c>
      <c r="H1801" s="157" t="s">
        <v>1476</v>
      </c>
      <c r="I1801" s="157" t="s">
        <v>1477</v>
      </c>
      <c r="J1801" s="274" t="s">
        <v>1478</v>
      </c>
    </row>
    <row r="1802" spans="1:10" ht="38.25" x14ac:dyDescent="0.2">
      <c r="A1802" s="275" t="s">
        <v>409</v>
      </c>
      <c r="B1802" s="159" t="s">
        <v>2325</v>
      </c>
      <c r="C1802" s="267" t="s">
        <v>68</v>
      </c>
      <c r="D1802" s="267" t="s">
        <v>2326</v>
      </c>
      <c r="E1802" s="526" t="s">
        <v>1864</v>
      </c>
      <c r="F1802" s="526"/>
      <c r="G1802" s="160" t="s">
        <v>1</v>
      </c>
      <c r="H1802" s="161">
        <v>1</v>
      </c>
      <c r="I1802" s="162">
        <f>J1802</f>
        <v>10430.002481</v>
      </c>
      <c r="J1802" s="276">
        <f>SUM(J1803:J1823)</f>
        <v>10430.002481</v>
      </c>
    </row>
    <row r="1803" spans="1:10" ht="25.5" x14ac:dyDescent="0.2">
      <c r="A1803" s="277" t="s">
        <v>1482</v>
      </c>
      <c r="B1803" s="163" t="s">
        <v>2331</v>
      </c>
      <c r="C1803" s="259" t="s">
        <v>68</v>
      </c>
      <c r="D1803" s="259" t="s">
        <v>2332</v>
      </c>
      <c r="E1803" s="528" t="s">
        <v>1507</v>
      </c>
      <c r="F1803" s="528"/>
      <c r="G1803" s="164" t="s">
        <v>25</v>
      </c>
      <c r="H1803" s="165">
        <v>8.1443999999999992</v>
      </c>
      <c r="I1803" s="166">
        <v>9.98</v>
      </c>
      <c r="J1803" s="278">
        <f>I1803*H1803</f>
        <v>81.281111999999993</v>
      </c>
    </row>
    <row r="1804" spans="1:10" ht="51" x14ac:dyDescent="0.2">
      <c r="A1804" s="277" t="s">
        <v>1482</v>
      </c>
      <c r="B1804" s="163" t="s">
        <v>1596</v>
      </c>
      <c r="C1804" s="259" t="s">
        <v>68</v>
      </c>
      <c r="D1804" s="259" t="s">
        <v>1597</v>
      </c>
      <c r="E1804" s="528" t="s">
        <v>1513</v>
      </c>
      <c r="F1804" s="528"/>
      <c r="G1804" s="164" t="s">
        <v>1517</v>
      </c>
      <c r="H1804" s="165">
        <v>0.2</v>
      </c>
      <c r="I1804" s="166">
        <v>139.63999999999999</v>
      </c>
      <c r="J1804" s="278">
        <f t="shared" ref="J1804:J1816" si="2">I1804*H1804</f>
        <v>27.927999999999997</v>
      </c>
    </row>
    <row r="1805" spans="1:10" ht="25.5" x14ac:dyDescent="0.2">
      <c r="A1805" s="277" t="s">
        <v>1482</v>
      </c>
      <c r="B1805" s="163" t="s">
        <v>2337</v>
      </c>
      <c r="C1805" s="259" t="s">
        <v>68</v>
      </c>
      <c r="D1805" s="259" t="s">
        <v>2338</v>
      </c>
      <c r="E1805" s="528" t="s">
        <v>1507</v>
      </c>
      <c r="F1805" s="528"/>
      <c r="G1805" s="164" t="s">
        <v>1508</v>
      </c>
      <c r="H1805" s="165">
        <v>0.17929999999999999</v>
      </c>
      <c r="I1805" s="166">
        <v>942.33</v>
      </c>
      <c r="J1805" s="278">
        <f t="shared" si="2"/>
        <v>168.95976899999999</v>
      </c>
    </row>
    <row r="1806" spans="1:10" ht="25.5" x14ac:dyDescent="0.2">
      <c r="A1806" s="277" t="s">
        <v>1482</v>
      </c>
      <c r="B1806" s="163" t="s">
        <v>2329</v>
      </c>
      <c r="C1806" s="259" t="s">
        <v>68</v>
      </c>
      <c r="D1806" s="259" t="s">
        <v>2330</v>
      </c>
      <c r="E1806" s="528" t="s">
        <v>1507</v>
      </c>
      <c r="F1806" s="528"/>
      <c r="G1806" s="164" t="s">
        <v>1508</v>
      </c>
      <c r="H1806" s="165">
        <v>0.62770000000000004</v>
      </c>
      <c r="I1806" s="166">
        <v>910.96</v>
      </c>
      <c r="J1806" s="278">
        <f t="shared" si="2"/>
        <v>571.80959200000007</v>
      </c>
    </row>
    <row r="1807" spans="1:10" ht="25.5" x14ac:dyDescent="0.2">
      <c r="A1807" s="277" t="s">
        <v>1482</v>
      </c>
      <c r="B1807" s="163" t="s">
        <v>2333</v>
      </c>
      <c r="C1807" s="259" t="s">
        <v>68</v>
      </c>
      <c r="D1807" s="259" t="s">
        <v>2334</v>
      </c>
      <c r="E1807" s="528" t="s">
        <v>1507</v>
      </c>
      <c r="F1807" s="528"/>
      <c r="G1807" s="164" t="s">
        <v>25</v>
      </c>
      <c r="H1807" s="165">
        <v>5.9231999999999996</v>
      </c>
      <c r="I1807" s="166">
        <v>10.44</v>
      </c>
      <c r="J1807" s="278">
        <f t="shared" si="2"/>
        <v>61.838207999999995</v>
      </c>
    </row>
    <row r="1808" spans="1:10" ht="38.25" x14ac:dyDescent="0.2">
      <c r="A1808" s="277" t="s">
        <v>1482</v>
      </c>
      <c r="B1808" s="163" t="s">
        <v>2229</v>
      </c>
      <c r="C1808" s="259" t="s">
        <v>68</v>
      </c>
      <c r="D1808" s="259" t="s">
        <v>2230</v>
      </c>
      <c r="E1808" s="528" t="s">
        <v>1507</v>
      </c>
      <c r="F1808" s="528"/>
      <c r="G1808" s="164" t="s">
        <v>1508</v>
      </c>
      <c r="H1808" s="165">
        <v>2.0022000000000002</v>
      </c>
      <c r="I1808" s="166">
        <v>451.42</v>
      </c>
      <c r="J1808" s="278">
        <f t="shared" si="2"/>
        <v>903.83312400000011</v>
      </c>
    </row>
    <row r="1809" spans="1:10" ht="25.5" x14ac:dyDescent="0.2">
      <c r="A1809" s="277" t="s">
        <v>1482</v>
      </c>
      <c r="B1809" s="163" t="s">
        <v>1598</v>
      </c>
      <c r="C1809" s="259" t="s">
        <v>68</v>
      </c>
      <c r="D1809" s="259" t="s">
        <v>1599</v>
      </c>
      <c r="E1809" s="528" t="s">
        <v>1488</v>
      </c>
      <c r="F1809" s="528"/>
      <c r="G1809" s="164" t="s">
        <v>1489</v>
      </c>
      <c r="H1809" s="165">
        <v>73.575299999999999</v>
      </c>
      <c r="I1809" s="166">
        <v>23.1</v>
      </c>
      <c r="J1809" s="278">
        <f t="shared" si="2"/>
        <v>1699.58943</v>
      </c>
    </row>
    <row r="1810" spans="1:10" ht="25.5" x14ac:dyDescent="0.2">
      <c r="A1810" s="277" t="s">
        <v>1482</v>
      </c>
      <c r="B1810" s="163" t="s">
        <v>2233</v>
      </c>
      <c r="C1810" s="259" t="s">
        <v>68</v>
      </c>
      <c r="D1810" s="259" t="s">
        <v>2234</v>
      </c>
      <c r="E1810" s="528" t="s">
        <v>1507</v>
      </c>
      <c r="F1810" s="528"/>
      <c r="G1810" s="164" t="s">
        <v>1508</v>
      </c>
      <c r="H1810" s="165">
        <v>0.7</v>
      </c>
      <c r="I1810" s="166">
        <v>2136.4699999999998</v>
      </c>
      <c r="J1810" s="278">
        <f t="shared" si="2"/>
        <v>1495.5289999999998</v>
      </c>
    </row>
    <row r="1811" spans="1:10" ht="25.5" x14ac:dyDescent="0.2">
      <c r="A1811" s="277" t="s">
        <v>1482</v>
      </c>
      <c r="B1811" s="163" t="s">
        <v>2335</v>
      </c>
      <c r="C1811" s="259" t="s">
        <v>68</v>
      </c>
      <c r="D1811" s="259" t="s">
        <v>2336</v>
      </c>
      <c r="E1811" s="528" t="s">
        <v>1507</v>
      </c>
      <c r="F1811" s="528"/>
      <c r="G1811" s="164" t="s">
        <v>25</v>
      </c>
      <c r="H1811" s="165">
        <v>53.148400000000002</v>
      </c>
      <c r="I1811" s="166">
        <v>14.75</v>
      </c>
      <c r="J1811" s="278">
        <f t="shared" si="2"/>
        <v>783.93889999999999</v>
      </c>
    </row>
    <row r="1812" spans="1:10" ht="51" x14ac:dyDescent="0.2">
      <c r="A1812" s="277" t="s">
        <v>1482</v>
      </c>
      <c r="B1812" s="163" t="s">
        <v>1600</v>
      </c>
      <c r="C1812" s="259" t="s">
        <v>68</v>
      </c>
      <c r="D1812" s="259" t="s">
        <v>1601</v>
      </c>
      <c r="E1812" s="528" t="s">
        <v>1513</v>
      </c>
      <c r="F1812" s="528"/>
      <c r="G1812" s="164" t="s">
        <v>1514</v>
      </c>
      <c r="H1812" s="165">
        <v>0.40760000000000002</v>
      </c>
      <c r="I1812" s="166">
        <v>56.07</v>
      </c>
      <c r="J1812" s="278">
        <f t="shared" si="2"/>
        <v>22.854132</v>
      </c>
    </row>
    <row r="1813" spans="1:10" ht="25.5" x14ac:dyDescent="0.2">
      <c r="A1813" s="277" t="s">
        <v>1482</v>
      </c>
      <c r="B1813" s="163" t="s">
        <v>1486</v>
      </c>
      <c r="C1813" s="259" t="s">
        <v>68</v>
      </c>
      <c r="D1813" s="259" t="s">
        <v>1487</v>
      </c>
      <c r="E1813" s="528" t="s">
        <v>1488</v>
      </c>
      <c r="F1813" s="528"/>
      <c r="G1813" s="164" t="s">
        <v>1489</v>
      </c>
      <c r="H1813" s="165">
        <v>57.809199999999997</v>
      </c>
      <c r="I1813" s="166">
        <v>18.670000000000002</v>
      </c>
      <c r="J1813" s="278">
        <f t="shared" si="2"/>
        <v>1079.2977640000001</v>
      </c>
    </row>
    <row r="1814" spans="1:10" ht="38.25" x14ac:dyDescent="0.2">
      <c r="A1814" s="277" t="s">
        <v>1482</v>
      </c>
      <c r="B1814" s="163" t="s">
        <v>2327</v>
      </c>
      <c r="C1814" s="259" t="s">
        <v>68</v>
      </c>
      <c r="D1814" s="259" t="s">
        <v>2328</v>
      </c>
      <c r="E1814" s="528" t="s">
        <v>1595</v>
      </c>
      <c r="F1814" s="528"/>
      <c r="G1814" s="164" t="s">
        <v>1508</v>
      </c>
      <c r="H1814" s="165">
        <v>0.93100000000000005</v>
      </c>
      <c r="I1814" s="166">
        <v>184.23</v>
      </c>
      <c r="J1814" s="278">
        <f t="shared" si="2"/>
        <v>171.51813000000001</v>
      </c>
    </row>
    <row r="1815" spans="1:10" ht="38.25" x14ac:dyDescent="0.2">
      <c r="A1815" s="277" t="s">
        <v>1482</v>
      </c>
      <c r="B1815" s="163" t="s">
        <v>2237</v>
      </c>
      <c r="C1815" s="259" t="s">
        <v>68</v>
      </c>
      <c r="D1815" s="259" t="s">
        <v>2238</v>
      </c>
      <c r="E1815" s="528" t="s">
        <v>1488</v>
      </c>
      <c r="F1815" s="528"/>
      <c r="G1815" s="164" t="s">
        <v>1508</v>
      </c>
      <c r="H1815" s="165">
        <v>0.2969</v>
      </c>
      <c r="I1815" s="166">
        <v>459.22</v>
      </c>
      <c r="J1815" s="278">
        <f t="shared" si="2"/>
        <v>136.34241800000001</v>
      </c>
    </row>
    <row r="1816" spans="1:10" ht="25.5" x14ac:dyDescent="0.2">
      <c r="A1816" s="277" t="s">
        <v>1482</v>
      </c>
      <c r="B1816" s="163" t="s">
        <v>2231</v>
      </c>
      <c r="C1816" s="259" t="s">
        <v>68</v>
      </c>
      <c r="D1816" s="259" t="s">
        <v>2232</v>
      </c>
      <c r="E1816" s="528" t="s">
        <v>1488</v>
      </c>
      <c r="F1816" s="528"/>
      <c r="G1816" s="164" t="s">
        <v>1508</v>
      </c>
      <c r="H1816" s="165">
        <v>1.6464000000000001</v>
      </c>
      <c r="I1816" s="166">
        <v>543.01</v>
      </c>
      <c r="J1816" s="278">
        <f t="shared" si="2"/>
        <v>894.011664</v>
      </c>
    </row>
    <row r="1817" spans="1:10" ht="25.5" x14ac:dyDescent="0.2">
      <c r="A1817" s="279" t="s">
        <v>1492</v>
      </c>
      <c r="B1817" s="167" t="s">
        <v>2339</v>
      </c>
      <c r="C1817" s="260" t="s">
        <v>68</v>
      </c>
      <c r="D1817" s="260" t="s">
        <v>2340</v>
      </c>
      <c r="E1817" s="527" t="s">
        <v>1495</v>
      </c>
      <c r="F1817" s="527"/>
      <c r="G1817" s="168" t="s">
        <v>1</v>
      </c>
      <c r="H1817" s="169">
        <v>380.94380000000001</v>
      </c>
      <c r="I1817" s="170">
        <v>5.35</v>
      </c>
      <c r="J1817" s="280">
        <f>I1817*H1817</f>
        <v>2038.0493299999998</v>
      </c>
    </row>
    <row r="1818" spans="1:10" ht="25.5" x14ac:dyDescent="0.2">
      <c r="A1818" s="279" t="s">
        <v>1492</v>
      </c>
      <c r="B1818" s="167" t="s">
        <v>1651</v>
      </c>
      <c r="C1818" s="260" t="s">
        <v>68</v>
      </c>
      <c r="D1818" s="260" t="s">
        <v>1652</v>
      </c>
      <c r="E1818" s="527" t="s">
        <v>1495</v>
      </c>
      <c r="F1818" s="527"/>
      <c r="G1818" s="168" t="s">
        <v>8</v>
      </c>
      <c r="H1818" s="169">
        <v>0.92400000000000004</v>
      </c>
      <c r="I1818" s="170">
        <v>3.92</v>
      </c>
      <c r="J1818" s="280">
        <f t="shared" ref="J1818:J1823" si="3">I1818*H1818</f>
        <v>3.62208</v>
      </c>
    </row>
    <row r="1819" spans="1:10" ht="25.5" x14ac:dyDescent="0.2">
      <c r="A1819" s="279" t="s">
        <v>1492</v>
      </c>
      <c r="B1819" s="167" t="s">
        <v>1520</v>
      </c>
      <c r="C1819" s="260" t="s">
        <v>68</v>
      </c>
      <c r="D1819" s="260" t="s">
        <v>1521</v>
      </c>
      <c r="E1819" s="527" t="s">
        <v>1495</v>
      </c>
      <c r="F1819" s="527"/>
      <c r="G1819" s="168" t="s">
        <v>8</v>
      </c>
      <c r="H1819" s="169">
        <v>0.77700000000000002</v>
      </c>
      <c r="I1819" s="170">
        <v>11.21</v>
      </c>
      <c r="J1819" s="280">
        <f t="shared" si="3"/>
        <v>8.7101700000000015</v>
      </c>
    </row>
    <row r="1820" spans="1:10" ht="25.5" x14ac:dyDescent="0.2">
      <c r="A1820" s="279" t="s">
        <v>1492</v>
      </c>
      <c r="B1820" s="167" t="s">
        <v>1647</v>
      </c>
      <c r="C1820" s="260" t="s">
        <v>68</v>
      </c>
      <c r="D1820" s="260" t="s">
        <v>1648</v>
      </c>
      <c r="E1820" s="527" t="s">
        <v>1495</v>
      </c>
      <c r="F1820" s="527"/>
      <c r="G1820" s="168" t="s">
        <v>1582</v>
      </c>
      <c r="H1820" s="169">
        <v>3.5700000000000003E-2</v>
      </c>
      <c r="I1820" s="170">
        <v>8.76</v>
      </c>
      <c r="J1820" s="280">
        <f t="shared" si="3"/>
        <v>0.31273200000000001</v>
      </c>
    </row>
    <row r="1821" spans="1:10" ht="38.25" x14ac:dyDescent="0.2">
      <c r="A1821" s="279" t="s">
        <v>1492</v>
      </c>
      <c r="B1821" s="167" t="s">
        <v>1710</v>
      </c>
      <c r="C1821" s="260" t="s">
        <v>68</v>
      </c>
      <c r="D1821" s="260" t="s">
        <v>1711</v>
      </c>
      <c r="E1821" s="527" t="s">
        <v>1495</v>
      </c>
      <c r="F1821" s="527"/>
      <c r="G1821" s="168" t="s">
        <v>8</v>
      </c>
      <c r="H1821" s="169">
        <v>2.8980000000000001</v>
      </c>
      <c r="I1821" s="170">
        <v>16.84</v>
      </c>
      <c r="J1821" s="280">
        <f t="shared" si="3"/>
        <v>48.802320000000002</v>
      </c>
    </row>
    <row r="1822" spans="1:10" x14ac:dyDescent="0.2">
      <c r="A1822" s="279" t="s">
        <v>1492</v>
      </c>
      <c r="B1822" s="167" t="s">
        <v>1501</v>
      </c>
      <c r="C1822" s="260" t="s">
        <v>68</v>
      </c>
      <c r="D1822" s="260" t="s">
        <v>1502</v>
      </c>
      <c r="E1822" s="527" t="s">
        <v>1495</v>
      </c>
      <c r="F1822" s="527"/>
      <c r="G1822" s="168" t="s">
        <v>25</v>
      </c>
      <c r="H1822" s="169">
        <v>8.1900000000000001E-2</v>
      </c>
      <c r="I1822" s="170">
        <v>20.74</v>
      </c>
      <c r="J1822" s="280">
        <f t="shared" si="3"/>
        <v>1.6986059999999998</v>
      </c>
    </row>
    <row r="1823" spans="1:10" x14ac:dyDescent="0.2">
      <c r="A1823" s="279" t="s">
        <v>1492</v>
      </c>
      <c r="B1823" s="167" t="s">
        <v>2341</v>
      </c>
      <c r="C1823" s="260" t="s">
        <v>68</v>
      </c>
      <c r="D1823" s="260" t="s">
        <v>2342</v>
      </c>
      <c r="E1823" s="527" t="s">
        <v>1495</v>
      </c>
      <c r="F1823" s="527"/>
      <c r="G1823" s="168" t="s">
        <v>1</v>
      </c>
      <c r="H1823" s="169">
        <v>69.3</v>
      </c>
      <c r="I1823" s="170">
        <v>3.32</v>
      </c>
      <c r="J1823" s="280">
        <f t="shared" si="3"/>
        <v>230.07599999999999</v>
      </c>
    </row>
    <row r="1824" spans="1:10" x14ac:dyDescent="0.2">
      <c r="A1824" s="281"/>
      <c r="B1824" s="282"/>
      <c r="C1824" s="282"/>
      <c r="D1824" s="282"/>
      <c r="E1824" s="282"/>
      <c r="F1824" s="283"/>
      <c r="G1824" s="282"/>
      <c r="H1824" s="283"/>
      <c r="I1824" s="282"/>
      <c r="J1824" s="284"/>
    </row>
    <row r="1825" spans="1:10" ht="13.5" thickBot="1" x14ac:dyDescent="0.25">
      <c r="A1825" s="281"/>
      <c r="B1825" s="282"/>
      <c r="C1825" s="282"/>
      <c r="D1825" s="282"/>
      <c r="E1825" s="282"/>
      <c r="F1825" s="283"/>
      <c r="G1825" s="282"/>
      <c r="H1825" s="283"/>
      <c r="I1825" s="282"/>
      <c r="J1825" s="284"/>
    </row>
    <row r="1826" spans="1:10" ht="13.5" thickTop="1" x14ac:dyDescent="0.2">
      <c r="A1826" s="285"/>
      <c r="B1826" s="171"/>
      <c r="C1826" s="171"/>
      <c r="D1826" s="171"/>
      <c r="E1826" s="171"/>
      <c r="F1826" s="171"/>
      <c r="G1826" s="171"/>
      <c r="H1826" s="171"/>
      <c r="I1826" s="171"/>
      <c r="J1826" s="286"/>
    </row>
    <row r="1827" spans="1:10" ht="15" x14ac:dyDescent="0.2">
      <c r="A1827" s="273"/>
      <c r="B1827" s="157" t="s">
        <v>399</v>
      </c>
      <c r="C1827" s="268" t="s">
        <v>1472</v>
      </c>
      <c r="D1827" s="268" t="s">
        <v>1473</v>
      </c>
      <c r="E1827" s="525" t="s">
        <v>1474</v>
      </c>
      <c r="F1827" s="525"/>
      <c r="G1827" s="158" t="s">
        <v>1475</v>
      </c>
      <c r="H1827" s="157" t="s">
        <v>1476</v>
      </c>
      <c r="I1827" s="157" t="s">
        <v>1477</v>
      </c>
      <c r="J1827" s="274" t="s">
        <v>1478</v>
      </c>
    </row>
    <row r="1828" spans="1:10" ht="38.25" x14ac:dyDescent="0.2">
      <c r="A1828" s="275" t="s">
        <v>409</v>
      </c>
      <c r="B1828" s="159" t="s">
        <v>2343</v>
      </c>
      <c r="C1828" s="267" t="s">
        <v>68</v>
      </c>
      <c r="D1828" s="267" t="s">
        <v>1093</v>
      </c>
      <c r="E1828" s="526" t="s">
        <v>1864</v>
      </c>
      <c r="F1828" s="526"/>
      <c r="G1828" s="160" t="s">
        <v>1</v>
      </c>
      <c r="H1828" s="161">
        <v>1</v>
      </c>
      <c r="I1828" s="162">
        <v>6996.19</v>
      </c>
      <c r="J1828" s="276">
        <v>6996.19</v>
      </c>
    </row>
    <row r="1829" spans="1:10" ht="25.5" x14ac:dyDescent="0.2">
      <c r="A1829" s="277" t="s">
        <v>1482</v>
      </c>
      <c r="B1829" s="163" t="s">
        <v>2344</v>
      </c>
      <c r="C1829" s="259" t="s">
        <v>68</v>
      </c>
      <c r="D1829" s="259" t="s">
        <v>2345</v>
      </c>
      <c r="E1829" s="528" t="s">
        <v>1507</v>
      </c>
      <c r="F1829" s="528"/>
      <c r="G1829" s="164" t="s">
        <v>1508</v>
      </c>
      <c r="H1829" s="165">
        <v>0.54800000000000004</v>
      </c>
      <c r="I1829" s="166">
        <v>1757.3</v>
      </c>
      <c r="J1829" s="278">
        <v>963</v>
      </c>
    </row>
    <row r="1830" spans="1:10" ht="38.25" x14ac:dyDescent="0.2">
      <c r="A1830" s="277" t="s">
        <v>1482</v>
      </c>
      <c r="B1830" s="163" t="s">
        <v>2245</v>
      </c>
      <c r="C1830" s="259" t="s">
        <v>68</v>
      </c>
      <c r="D1830" s="259" t="s">
        <v>2246</v>
      </c>
      <c r="E1830" s="528" t="s">
        <v>1507</v>
      </c>
      <c r="F1830" s="528"/>
      <c r="G1830" s="164" t="s">
        <v>1508</v>
      </c>
      <c r="H1830" s="165">
        <v>1.54E-2</v>
      </c>
      <c r="I1830" s="166">
        <v>3114.12</v>
      </c>
      <c r="J1830" s="278">
        <v>47.95</v>
      </c>
    </row>
    <row r="1831" spans="1:10" ht="51" x14ac:dyDescent="0.2">
      <c r="A1831" s="277" t="s">
        <v>1482</v>
      </c>
      <c r="B1831" s="163" t="s">
        <v>1596</v>
      </c>
      <c r="C1831" s="259" t="s">
        <v>68</v>
      </c>
      <c r="D1831" s="259" t="s">
        <v>1597</v>
      </c>
      <c r="E1831" s="528" t="s">
        <v>1513</v>
      </c>
      <c r="F1831" s="528"/>
      <c r="G1831" s="164" t="s">
        <v>1517</v>
      </c>
      <c r="H1831" s="165">
        <v>0.83760000000000001</v>
      </c>
      <c r="I1831" s="166">
        <v>139.63999999999999</v>
      </c>
      <c r="J1831" s="278">
        <v>116.96</v>
      </c>
    </row>
    <row r="1832" spans="1:10" ht="38.25" x14ac:dyDescent="0.2">
      <c r="A1832" s="277" t="s">
        <v>1482</v>
      </c>
      <c r="B1832" s="163" t="s">
        <v>2327</v>
      </c>
      <c r="C1832" s="259" t="s">
        <v>68</v>
      </c>
      <c r="D1832" s="259" t="s">
        <v>2328</v>
      </c>
      <c r="E1832" s="528" t="s">
        <v>1595</v>
      </c>
      <c r="F1832" s="528"/>
      <c r="G1832" s="164" t="s">
        <v>1508</v>
      </c>
      <c r="H1832" s="165">
        <v>0.79420000000000002</v>
      </c>
      <c r="I1832" s="166">
        <v>184.23</v>
      </c>
      <c r="J1832" s="278">
        <v>146.31</v>
      </c>
    </row>
    <row r="1833" spans="1:10" ht="51" x14ac:dyDescent="0.2">
      <c r="A1833" s="277" t="s">
        <v>1482</v>
      </c>
      <c r="B1833" s="163" t="s">
        <v>1600</v>
      </c>
      <c r="C1833" s="259" t="s">
        <v>68</v>
      </c>
      <c r="D1833" s="259" t="s">
        <v>1601</v>
      </c>
      <c r="E1833" s="528" t="s">
        <v>1513</v>
      </c>
      <c r="F1833" s="528"/>
      <c r="G1833" s="164" t="s">
        <v>1514</v>
      </c>
      <c r="H1833" s="165">
        <v>1.7069000000000001</v>
      </c>
      <c r="I1833" s="166">
        <v>56.07</v>
      </c>
      <c r="J1833" s="278">
        <v>95.7</v>
      </c>
    </row>
    <row r="1834" spans="1:10" ht="38.25" x14ac:dyDescent="0.2">
      <c r="A1834" s="277" t="s">
        <v>1482</v>
      </c>
      <c r="B1834" s="163" t="s">
        <v>2323</v>
      </c>
      <c r="C1834" s="259" t="s">
        <v>68</v>
      </c>
      <c r="D1834" s="259" t="s">
        <v>2324</v>
      </c>
      <c r="E1834" s="528" t="s">
        <v>1488</v>
      </c>
      <c r="F1834" s="528"/>
      <c r="G1834" s="164" t="s">
        <v>1508</v>
      </c>
      <c r="H1834" s="165">
        <v>2.23E-2</v>
      </c>
      <c r="I1834" s="166">
        <v>728.57</v>
      </c>
      <c r="J1834" s="278">
        <v>16.239999999999998</v>
      </c>
    </row>
    <row r="1835" spans="1:10" ht="25.5" x14ac:dyDescent="0.2">
      <c r="A1835" s="277" t="s">
        <v>1482</v>
      </c>
      <c r="B1835" s="163" t="s">
        <v>1486</v>
      </c>
      <c r="C1835" s="259" t="s">
        <v>68</v>
      </c>
      <c r="D1835" s="259" t="s">
        <v>1487</v>
      </c>
      <c r="E1835" s="528" t="s">
        <v>1488</v>
      </c>
      <c r="F1835" s="528"/>
      <c r="G1835" s="164" t="s">
        <v>1489</v>
      </c>
      <c r="H1835" s="165">
        <v>1.5960000000000001</v>
      </c>
      <c r="I1835" s="166">
        <v>18.670000000000002</v>
      </c>
      <c r="J1835" s="278">
        <v>29.79</v>
      </c>
    </row>
    <row r="1836" spans="1:10" ht="25.5" x14ac:dyDescent="0.2">
      <c r="A1836" s="277" t="s">
        <v>1482</v>
      </c>
      <c r="B1836" s="163" t="s">
        <v>1598</v>
      </c>
      <c r="C1836" s="259" t="s">
        <v>68</v>
      </c>
      <c r="D1836" s="259" t="s">
        <v>1599</v>
      </c>
      <c r="E1836" s="528" t="s">
        <v>1488</v>
      </c>
      <c r="F1836" s="528"/>
      <c r="G1836" s="164" t="s">
        <v>1489</v>
      </c>
      <c r="H1836" s="165">
        <v>2.0312999999999999</v>
      </c>
      <c r="I1836" s="166">
        <v>23.1</v>
      </c>
      <c r="J1836" s="278">
        <v>46.92</v>
      </c>
    </row>
    <row r="1837" spans="1:10" ht="38.25" x14ac:dyDescent="0.2">
      <c r="A1837" s="279" t="s">
        <v>1492</v>
      </c>
      <c r="B1837" s="167" t="s">
        <v>2346</v>
      </c>
      <c r="C1837" s="260" t="s">
        <v>68</v>
      </c>
      <c r="D1837" s="260" t="s">
        <v>2347</v>
      </c>
      <c r="E1837" s="527" t="s">
        <v>1495</v>
      </c>
      <c r="F1837" s="527"/>
      <c r="G1837" s="168" t="s">
        <v>1</v>
      </c>
      <c r="H1837" s="169">
        <v>6</v>
      </c>
      <c r="I1837" s="170">
        <v>922.22</v>
      </c>
      <c r="J1837" s="280">
        <v>5533.32</v>
      </c>
    </row>
    <row r="1838" spans="1:10" x14ac:dyDescent="0.2">
      <c r="A1838" s="281"/>
      <c r="B1838" s="282"/>
      <c r="C1838" s="282"/>
      <c r="D1838" s="282"/>
      <c r="E1838" s="282"/>
      <c r="F1838" s="283"/>
      <c r="G1838" s="282"/>
      <c r="H1838" s="283"/>
      <c r="I1838" s="282"/>
      <c r="J1838" s="284"/>
    </row>
    <row r="1839" spans="1:10" ht="13.5" thickBot="1" x14ac:dyDescent="0.25">
      <c r="A1839" s="281"/>
      <c r="B1839" s="282"/>
      <c r="C1839" s="282"/>
      <c r="D1839" s="282"/>
      <c r="E1839" s="282"/>
      <c r="F1839" s="283"/>
      <c r="G1839" s="282"/>
      <c r="H1839" s="283"/>
      <c r="I1839" s="282"/>
      <c r="J1839" s="284"/>
    </row>
    <row r="1840" spans="1:10" ht="13.5" thickTop="1" x14ac:dyDescent="0.2">
      <c r="A1840" s="285"/>
      <c r="B1840" s="171"/>
      <c r="C1840" s="171"/>
      <c r="D1840" s="171"/>
      <c r="E1840" s="171"/>
      <c r="F1840" s="171"/>
      <c r="G1840" s="171"/>
      <c r="H1840" s="171"/>
      <c r="I1840" s="171"/>
      <c r="J1840" s="286"/>
    </row>
    <row r="1841" spans="1:10" ht="15" x14ac:dyDescent="0.2">
      <c r="A1841" s="273"/>
      <c r="B1841" s="157" t="s">
        <v>399</v>
      </c>
      <c r="C1841" s="268" t="s">
        <v>1472</v>
      </c>
      <c r="D1841" s="268" t="s">
        <v>1473</v>
      </c>
      <c r="E1841" s="525" t="s">
        <v>1474</v>
      </c>
      <c r="F1841" s="525"/>
      <c r="G1841" s="158" t="s">
        <v>1475</v>
      </c>
      <c r="H1841" s="157" t="s">
        <v>1476</v>
      </c>
      <c r="I1841" s="157" t="s">
        <v>1477</v>
      </c>
      <c r="J1841" s="274" t="s">
        <v>1478</v>
      </c>
    </row>
    <row r="1842" spans="1:10" ht="38.25" x14ac:dyDescent="0.2">
      <c r="A1842" s="275" t="s">
        <v>409</v>
      </c>
      <c r="B1842" s="159" t="s">
        <v>2348</v>
      </c>
      <c r="C1842" s="267" t="s">
        <v>68</v>
      </c>
      <c r="D1842" s="267" t="s">
        <v>1094</v>
      </c>
      <c r="E1842" s="526" t="s">
        <v>1864</v>
      </c>
      <c r="F1842" s="526"/>
      <c r="G1842" s="160" t="s">
        <v>1</v>
      </c>
      <c r="H1842" s="161">
        <v>1</v>
      </c>
      <c r="I1842" s="162">
        <f>J1842</f>
        <v>7420.0017512000004</v>
      </c>
      <c r="J1842" s="276">
        <f>SUM(J1843:J1864)</f>
        <v>7420.0017512000004</v>
      </c>
    </row>
    <row r="1843" spans="1:10" ht="25.5" x14ac:dyDescent="0.2">
      <c r="A1843" s="277" t="s">
        <v>1482</v>
      </c>
      <c r="B1843" s="163" t="s">
        <v>1598</v>
      </c>
      <c r="C1843" s="259" t="s">
        <v>68</v>
      </c>
      <c r="D1843" s="259" t="s">
        <v>1599</v>
      </c>
      <c r="E1843" s="528" t="s">
        <v>1488</v>
      </c>
      <c r="F1843" s="528"/>
      <c r="G1843" s="164" t="s">
        <v>1489</v>
      </c>
      <c r="H1843" s="165">
        <v>37.589700000000001</v>
      </c>
      <c r="I1843" s="166">
        <v>23.1</v>
      </c>
      <c r="J1843" s="278">
        <f>I1843*H1843</f>
        <v>868.32207000000005</v>
      </c>
    </row>
    <row r="1844" spans="1:10" ht="38.25" x14ac:dyDescent="0.2">
      <c r="A1844" s="277" t="s">
        <v>1482</v>
      </c>
      <c r="B1844" s="163" t="s">
        <v>2229</v>
      </c>
      <c r="C1844" s="259" t="s">
        <v>68</v>
      </c>
      <c r="D1844" s="259" t="s">
        <v>2230</v>
      </c>
      <c r="E1844" s="528" t="s">
        <v>1507</v>
      </c>
      <c r="F1844" s="528"/>
      <c r="G1844" s="164" t="s">
        <v>1508</v>
      </c>
      <c r="H1844" s="165">
        <v>1.2762</v>
      </c>
      <c r="I1844" s="166">
        <v>451.42</v>
      </c>
      <c r="J1844" s="278">
        <f t="shared" ref="J1844:J1856" si="4">I1844*H1844</f>
        <v>576.10220400000003</v>
      </c>
    </row>
    <row r="1845" spans="1:10" ht="25.5" x14ac:dyDescent="0.2">
      <c r="A1845" s="277" t="s">
        <v>1482</v>
      </c>
      <c r="B1845" s="163" t="s">
        <v>2335</v>
      </c>
      <c r="C1845" s="259" t="s">
        <v>68</v>
      </c>
      <c r="D1845" s="259" t="s">
        <v>2336</v>
      </c>
      <c r="E1845" s="528" t="s">
        <v>1507</v>
      </c>
      <c r="F1845" s="528"/>
      <c r="G1845" s="164" t="s">
        <v>25</v>
      </c>
      <c r="H1845" s="165">
        <v>33.877200000000002</v>
      </c>
      <c r="I1845" s="166">
        <v>14.75</v>
      </c>
      <c r="J1845" s="278">
        <f t="shared" si="4"/>
        <v>499.68870000000004</v>
      </c>
    </row>
    <row r="1846" spans="1:10" ht="25.5" x14ac:dyDescent="0.2">
      <c r="A1846" s="277" t="s">
        <v>1482</v>
      </c>
      <c r="B1846" s="163" t="s">
        <v>2231</v>
      </c>
      <c r="C1846" s="259" t="s">
        <v>68</v>
      </c>
      <c r="D1846" s="259" t="s">
        <v>2232</v>
      </c>
      <c r="E1846" s="528" t="s">
        <v>1488</v>
      </c>
      <c r="F1846" s="528"/>
      <c r="G1846" s="164" t="s">
        <v>1508</v>
      </c>
      <c r="H1846" s="165">
        <v>1.32212</v>
      </c>
      <c r="I1846" s="166">
        <v>543.01</v>
      </c>
      <c r="J1846" s="278">
        <f t="shared" si="4"/>
        <v>717.92438119999997</v>
      </c>
    </row>
    <row r="1847" spans="1:10" ht="25.5" x14ac:dyDescent="0.2">
      <c r="A1847" s="277" t="s">
        <v>1482</v>
      </c>
      <c r="B1847" s="163" t="s">
        <v>2337</v>
      </c>
      <c r="C1847" s="259" t="s">
        <v>68</v>
      </c>
      <c r="D1847" s="259" t="s">
        <v>2338</v>
      </c>
      <c r="E1847" s="528" t="s">
        <v>1507</v>
      </c>
      <c r="F1847" s="528"/>
      <c r="G1847" s="164" t="s">
        <v>1508</v>
      </c>
      <c r="H1847" s="165">
        <v>0.1196</v>
      </c>
      <c r="I1847" s="166">
        <v>942.33</v>
      </c>
      <c r="J1847" s="278">
        <f t="shared" si="4"/>
        <v>112.702668</v>
      </c>
    </row>
    <row r="1848" spans="1:10" ht="51" x14ac:dyDescent="0.2">
      <c r="A1848" s="277" t="s">
        <v>1482</v>
      </c>
      <c r="B1848" s="163" t="s">
        <v>1600</v>
      </c>
      <c r="C1848" s="259" t="s">
        <v>68</v>
      </c>
      <c r="D1848" s="259" t="s">
        <v>1601</v>
      </c>
      <c r="E1848" s="528" t="s">
        <v>1513</v>
      </c>
      <c r="F1848" s="528"/>
      <c r="G1848" s="164" t="s">
        <v>1514</v>
      </c>
      <c r="H1848" s="165">
        <v>1.4113</v>
      </c>
      <c r="I1848" s="166">
        <v>56.07</v>
      </c>
      <c r="J1848" s="278">
        <f t="shared" si="4"/>
        <v>79.131591</v>
      </c>
    </row>
    <row r="1849" spans="1:10" ht="25.5" x14ac:dyDescent="0.2">
      <c r="A1849" s="277" t="s">
        <v>1482</v>
      </c>
      <c r="B1849" s="163" t="s">
        <v>2233</v>
      </c>
      <c r="C1849" s="259" t="s">
        <v>68</v>
      </c>
      <c r="D1849" s="259" t="s">
        <v>2234</v>
      </c>
      <c r="E1849" s="528" t="s">
        <v>1507</v>
      </c>
      <c r="F1849" s="528"/>
      <c r="G1849" s="164" t="s">
        <v>1508</v>
      </c>
      <c r="H1849" s="165">
        <v>0.84750000000000003</v>
      </c>
      <c r="I1849" s="166">
        <v>2136.4699999999998</v>
      </c>
      <c r="J1849" s="278">
        <f t="shared" si="4"/>
        <v>1810.6583249999999</v>
      </c>
    </row>
    <row r="1850" spans="1:10" ht="25.5" x14ac:dyDescent="0.2">
      <c r="A1850" s="277" t="s">
        <v>1482</v>
      </c>
      <c r="B1850" s="163" t="s">
        <v>2333</v>
      </c>
      <c r="C1850" s="259" t="s">
        <v>68</v>
      </c>
      <c r="D1850" s="259" t="s">
        <v>2334</v>
      </c>
      <c r="E1850" s="528" t="s">
        <v>1507</v>
      </c>
      <c r="F1850" s="528"/>
      <c r="G1850" s="164" t="s">
        <v>25</v>
      </c>
      <c r="H1850" s="165">
        <v>3.9487999999999999</v>
      </c>
      <c r="I1850" s="166">
        <v>10.44</v>
      </c>
      <c r="J1850" s="278">
        <f t="shared" si="4"/>
        <v>41.225471999999996</v>
      </c>
    </row>
    <row r="1851" spans="1:10" ht="51" x14ac:dyDescent="0.2">
      <c r="A1851" s="277" t="s">
        <v>1482</v>
      </c>
      <c r="B1851" s="163" t="s">
        <v>1596</v>
      </c>
      <c r="C1851" s="259" t="s">
        <v>68</v>
      </c>
      <c r="D1851" s="259" t="s">
        <v>1597</v>
      </c>
      <c r="E1851" s="528" t="s">
        <v>1513</v>
      </c>
      <c r="F1851" s="528"/>
      <c r="G1851" s="164" t="s">
        <v>1517</v>
      </c>
      <c r="H1851" s="165">
        <v>0.6925</v>
      </c>
      <c r="I1851" s="166">
        <v>139.63999999999999</v>
      </c>
      <c r="J1851" s="278">
        <f t="shared" si="4"/>
        <v>96.700699999999998</v>
      </c>
    </row>
    <row r="1852" spans="1:10" ht="38.25" x14ac:dyDescent="0.2">
      <c r="A1852" s="277" t="s">
        <v>1482</v>
      </c>
      <c r="B1852" s="163" t="s">
        <v>2327</v>
      </c>
      <c r="C1852" s="259" t="s">
        <v>68</v>
      </c>
      <c r="D1852" s="259" t="s">
        <v>2328</v>
      </c>
      <c r="E1852" s="528" t="s">
        <v>1595</v>
      </c>
      <c r="F1852" s="528"/>
      <c r="G1852" s="164" t="s">
        <v>1508</v>
      </c>
      <c r="H1852" s="165">
        <v>0.56100000000000005</v>
      </c>
      <c r="I1852" s="166">
        <v>184.23</v>
      </c>
      <c r="J1852" s="278">
        <f t="shared" si="4"/>
        <v>103.35303</v>
      </c>
    </row>
    <row r="1853" spans="1:10" ht="25.5" x14ac:dyDescent="0.2">
      <c r="A1853" s="277" t="s">
        <v>1482</v>
      </c>
      <c r="B1853" s="163" t="s">
        <v>2329</v>
      </c>
      <c r="C1853" s="259" t="s">
        <v>68</v>
      </c>
      <c r="D1853" s="259" t="s">
        <v>2330</v>
      </c>
      <c r="E1853" s="528" t="s">
        <v>1507</v>
      </c>
      <c r="F1853" s="528"/>
      <c r="G1853" s="164" t="s">
        <v>1508</v>
      </c>
      <c r="H1853" s="165">
        <v>0.29530000000000001</v>
      </c>
      <c r="I1853" s="166">
        <v>910.96</v>
      </c>
      <c r="J1853" s="278">
        <f t="shared" si="4"/>
        <v>269.00648799999999</v>
      </c>
    </row>
    <row r="1854" spans="1:10" ht="25.5" x14ac:dyDescent="0.2">
      <c r="A1854" s="277" t="s">
        <v>1482</v>
      </c>
      <c r="B1854" s="163" t="s">
        <v>1486</v>
      </c>
      <c r="C1854" s="259" t="s">
        <v>68</v>
      </c>
      <c r="D1854" s="259" t="s">
        <v>1487</v>
      </c>
      <c r="E1854" s="528" t="s">
        <v>1488</v>
      </c>
      <c r="F1854" s="528"/>
      <c r="G1854" s="164" t="s">
        <v>1489</v>
      </c>
      <c r="H1854" s="165">
        <v>29.534800000000001</v>
      </c>
      <c r="I1854" s="166">
        <v>18.670000000000002</v>
      </c>
      <c r="J1854" s="278">
        <f t="shared" si="4"/>
        <v>551.41471600000011</v>
      </c>
    </row>
    <row r="1855" spans="1:10" ht="25.5" x14ac:dyDescent="0.2">
      <c r="A1855" s="277" t="s">
        <v>1482</v>
      </c>
      <c r="B1855" s="163" t="s">
        <v>2331</v>
      </c>
      <c r="C1855" s="259" t="s">
        <v>68</v>
      </c>
      <c r="D1855" s="259" t="s">
        <v>2332</v>
      </c>
      <c r="E1855" s="528" t="s">
        <v>1507</v>
      </c>
      <c r="F1855" s="528"/>
      <c r="G1855" s="164" t="s">
        <v>25</v>
      </c>
      <c r="H1855" s="165">
        <v>11.846399999999999</v>
      </c>
      <c r="I1855" s="166">
        <v>9.98</v>
      </c>
      <c r="J1855" s="278">
        <f t="shared" si="4"/>
        <v>118.22707199999999</v>
      </c>
    </row>
    <row r="1856" spans="1:10" ht="38.25" x14ac:dyDescent="0.2">
      <c r="A1856" s="277" t="s">
        <v>1482</v>
      </c>
      <c r="B1856" s="163" t="s">
        <v>2237</v>
      </c>
      <c r="C1856" s="259" t="s">
        <v>68</v>
      </c>
      <c r="D1856" s="259" t="s">
        <v>2238</v>
      </c>
      <c r="E1856" s="528" t="s">
        <v>1488</v>
      </c>
      <c r="F1856" s="528"/>
      <c r="G1856" s="164" t="s">
        <v>1508</v>
      </c>
      <c r="H1856" s="165">
        <v>0.14649999999999999</v>
      </c>
      <c r="I1856" s="166">
        <v>459.22</v>
      </c>
      <c r="J1856" s="278">
        <f t="shared" si="4"/>
        <v>67.275729999999996</v>
      </c>
    </row>
    <row r="1857" spans="1:10" x14ac:dyDescent="0.2">
      <c r="A1857" s="279" t="s">
        <v>1492</v>
      </c>
      <c r="B1857" s="167" t="s">
        <v>1501</v>
      </c>
      <c r="C1857" s="260" t="s">
        <v>68</v>
      </c>
      <c r="D1857" s="260" t="s">
        <v>1502</v>
      </c>
      <c r="E1857" s="527" t="s">
        <v>1495</v>
      </c>
      <c r="F1857" s="527"/>
      <c r="G1857" s="168" t="s">
        <v>25</v>
      </c>
      <c r="H1857" s="169">
        <v>6.08E-2</v>
      </c>
      <c r="I1857" s="170">
        <v>20.74</v>
      </c>
      <c r="J1857" s="280">
        <f>I1857*H1857</f>
        <v>1.2609919999999999</v>
      </c>
    </row>
    <row r="1858" spans="1:10" ht="25.5" x14ac:dyDescent="0.2">
      <c r="A1858" s="279" t="s">
        <v>1492</v>
      </c>
      <c r="B1858" s="167" t="s">
        <v>1651</v>
      </c>
      <c r="C1858" s="260" t="s">
        <v>68</v>
      </c>
      <c r="D1858" s="260" t="s">
        <v>1652</v>
      </c>
      <c r="E1858" s="527" t="s">
        <v>1495</v>
      </c>
      <c r="F1858" s="527"/>
      <c r="G1858" s="168" t="s">
        <v>8</v>
      </c>
      <c r="H1858" s="169">
        <v>0.68640000000000001</v>
      </c>
      <c r="I1858" s="170">
        <v>3.92</v>
      </c>
      <c r="J1858" s="280">
        <f t="shared" ref="J1858:J1864" si="5">I1858*H1858</f>
        <v>2.6906880000000002</v>
      </c>
    </row>
    <row r="1859" spans="1:10" ht="25.5" x14ac:dyDescent="0.2">
      <c r="A1859" s="279" t="s">
        <v>1492</v>
      </c>
      <c r="B1859" s="167" t="s">
        <v>2349</v>
      </c>
      <c r="C1859" s="260" t="s">
        <v>68</v>
      </c>
      <c r="D1859" s="260" t="s">
        <v>2350</v>
      </c>
      <c r="E1859" s="527" t="s">
        <v>1495</v>
      </c>
      <c r="F1859" s="527"/>
      <c r="G1859" s="168" t="s">
        <v>1612</v>
      </c>
      <c r="H1859" s="169">
        <v>2.9228999999999998</v>
      </c>
      <c r="I1859" s="170">
        <v>109.1</v>
      </c>
      <c r="J1859" s="280">
        <f t="shared" si="5"/>
        <v>318.88838999999996</v>
      </c>
    </row>
    <row r="1860" spans="1:10" ht="25.5" x14ac:dyDescent="0.2">
      <c r="A1860" s="279" t="s">
        <v>1492</v>
      </c>
      <c r="B1860" s="167" t="s">
        <v>1647</v>
      </c>
      <c r="C1860" s="260" t="s">
        <v>68</v>
      </c>
      <c r="D1860" s="260" t="s">
        <v>1648</v>
      </c>
      <c r="E1860" s="527" t="s">
        <v>1495</v>
      </c>
      <c r="F1860" s="527"/>
      <c r="G1860" s="168" t="s">
        <v>1582</v>
      </c>
      <c r="H1860" s="169">
        <v>2.6499999999999999E-2</v>
      </c>
      <c r="I1860" s="170">
        <v>8.76</v>
      </c>
      <c r="J1860" s="280">
        <f t="shared" si="5"/>
        <v>0.23213999999999999</v>
      </c>
    </row>
    <row r="1861" spans="1:10" ht="38.25" x14ac:dyDescent="0.2">
      <c r="A1861" s="279" t="s">
        <v>1492</v>
      </c>
      <c r="B1861" s="167" t="s">
        <v>1710</v>
      </c>
      <c r="C1861" s="260" t="s">
        <v>68</v>
      </c>
      <c r="D1861" s="260" t="s">
        <v>1711</v>
      </c>
      <c r="E1861" s="527" t="s">
        <v>1495</v>
      </c>
      <c r="F1861" s="527"/>
      <c r="G1861" s="168" t="s">
        <v>8</v>
      </c>
      <c r="H1861" s="169">
        <v>2.1528</v>
      </c>
      <c r="I1861" s="170">
        <v>16.84</v>
      </c>
      <c r="J1861" s="280">
        <f t="shared" si="5"/>
        <v>36.253152</v>
      </c>
    </row>
    <row r="1862" spans="1:10" ht="25.5" x14ac:dyDescent="0.2">
      <c r="A1862" s="279" t="s">
        <v>1492</v>
      </c>
      <c r="B1862" s="167" t="s">
        <v>2339</v>
      </c>
      <c r="C1862" s="260" t="s">
        <v>68</v>
      </c>
      <c r="D1862" s="260" t="s">
        <v>2340</v>
      </c>
      <c r="E1862" s="527" t="s">
        <v>1495</v>
      </c>
      <c r="F1862" s="527"/>
      <c r="G1862" s="168" t="s">
        <v>1</v>
      </c>
      <c r="H1862" s="169">
        <v>150.99379999999999</v>
      </c>
      <c r="I1862" s="170">
        <v>5.35</v>
      </c>
      <c r="J1862" s="280">
        <f t="shared" si="5"/>
        <v>807.81682999999987</v>
      </c>
    </row>
    <row r="1863" spans="1:10" x14ac:dyDescent="0.2">
      <c r="A1863" s="279" t="s">
        <v>1492</v>
      </c>
      <c r="B1863" s="167" t="s">
        <v>2341</v>
      </c>
      <c r="C1863" s="260" t="s">
        <v>68</v>
      </c>
      <c r="D1863" s="260" t="s">
        <v>2342</v>
      </c>
      <c r="E1863" s="527" t="s">
        <v>1495</v>
      </c>
      <c r="F1863" s="527"/>
      <c r="G1863" s="168" t="s">
        <v>1</v>
      </c>
      <c r="H1863" s="169">
        <v>100.8</v>
      </c>
      <c r="I1863" s="170">
        <v>3.32</v>
      </c>
      <c r="J1863" s="280">
        <f t="shared" si="5"/>
        <v>334.65599999999995</v>
      </c>
    </row>
    <row r="1864" spans="1:10" ht="25.5" x14ac:dyDescent="0.2">
      <c r="A1864" s="279" t="s">
        <v>1492</v>
      </c>
      <c r="B1864" s="167" t="s">
        <v>1520</v>
      </c>
      <c r="C1864" s="260" t="s">
        <v>68</v>
      </c>
      <c r="D1864" s="260" t="s">
        <v>1521</v>
      </c>
      <c r="E1864" s="527" t="s">
        <v>1495</v>
      </c>
      <c r="F1864" s="527"/>
      <c r="G1864" s="168" t="s">
        <v>8</v>
      </c>
      <c r="H1864" s="169">
        <v>0.57720000000000005</v>
      </c>
      <c r="I1864" s="170">
        <v>11.21</v>
      </c>
      <c r="J1864" s="280">
        <f t="shared" si="5"/>
        <v>6.4704120000000014</v>
      </c>
    </row>
    <row r="1865" spans="1:10" x14ac:dyDescent="0.2">
      <c r="A1865" s="281"/>
      <c r="B1865" s="282"/>
      <c r="C1865" s="282"/>
      <c r="D1865" s="282"/>
      <c r="E1865" s="282"/>
      <c r="F1865" s="283"/>
      <c r="G1865" s="282"/>
      <c r="H1865" s="283"/>
      <c r="I1865" s="282"/>
      <c r="J1865" s="284"/>
    </row>
    <row r="1866" spans="1:10" ht="13.5" thickBot="1" x14ac:dyDescent="0.25">
      <c r="A1866" s="281"/>
      <c r="B1866" s="282"/>
      <c r="C1866" s="282"/>
      <c r="D1866" s="282"/>
      <c r="E1866" s="282"/>
      <c r="F1866" s="283"/>
      <c r="G1866" s="282"/>
      <c r="H1866" s="283"/>
      <c r="I1866" s="282"/>
      <c r="J1866" s="284"/>
    </row>
    <row r="1867" spans="1:10" ht="13.5" thickTop="1" x14ac:dyDescent="0.2">
      <c r="A1867" s="285"/>
      <c r="B1867" s="171"/>
      <c r="C1867" s="171"/>
      <c r="D1867" s="171"/>
      <c r="E1867" s="171"/>
      <c r="F1867" s="171"/>
      <c r="G1867" s="171"/>
      <c r="H1867" s="171"/>
      <c r="I1867" s="171"/>
      <c r="J1867" s="286"/>
    </row>
    <row r="1868" spans="1:10" ht="15" x14ac:dyDescent="0.2">
      <c r="A1868" s="273"/>
      <c r="B1868" s="157" t="s">
        <v>399</v>
      </c>
      <c r="C1868" s="268" t="s">
        <v>1472</v>
      </c>
      <c r="D1868" s="268" t="s">
        <v>1473</v>
      </c>
      <c r="E1868" s="525" t="s">
        <v>1474</v>
      </c>
      <c r="F1868" s="525"/>
      <c r="G1868" s="158" t="s">
        <v>1475</v>
      </c>
      <c r="H1868" s="157" t="s">
        <v>1476</v>
      </c>
      <c r="I1868" s="157" t="s">
        <v>1477</v>
      </c>
      <c r="J1868" s="274" t="s">
        <v>1478</v>
      </c>
    </row>
    <row r="1869" spans="1:10" ht="25.5" x14ac:dyDescent="0.2">
      <c r="A1869" s="275" t="s">
        <v>409</v>
      </c>
      <c r="B1869" s="159" t="s">
        <v>2351</v>
      </c>
      <c r="C1869" s="267" t="s">
        <v>68</v>
      </c>
      <c r="D1869" s="267" t="s">
        <v>1096</v>
      </c>
      <c r="E1869" s="526" t="s">
        <v>1864</v>
      </c>
      <c r="F1869" s="526"/>
      <c r="G1869" s="160" t="s">
        <v>8</v>
      </c>
      <c r="H1869" s="161">
        <v>1</v>
      </c>
      <c r="I1869" s="162">
        <v>35.92</v>
      </c>
      <c r="J1869" s="276">
        <v>35.92</v>
      </c>
    </row>
    <row r="1870" spans="1:10" ht="25.5" x14ac:dyDescent="0.2">
      <c r="A1870" s="277" t="s">
        <v>1482</v>
      </c>
      <c r="B1870" s="163" t="s">
        <v>1865</v>
      </c>
      <c r="C1870" s="259" t="s">
        <v>68</v>
      </c>
      <c r="D1870" s="259" t="s">
        <v>1866</v>
      </c>
      <c r="E1870" s="528" t="s">
        <v>1488</v>
      </c>
      <c r="F1870" s="528"/>
      <c r="G1870" s="164" t="s">
        <v>1489</v>
      </c>
      <c r="H1870" s="165">
        <v>0.29389999999999999</v>
      </c>
      <c r="I1870" s="166">
        <v>22.12</v>
      </c>
      <c r="J1870" s="278">
        <v>6.5</v>
      </c>
    </row>
    <row r="1871" spans="1:10" ht="25.5" x14ac:dyDescent="0.2">
      <c r="A1871" s="277" t="s">
        <v>1482</v>
      </c>
      <c r="B1871" s="163" t="s">
        <v>1998</v>
      </c>
      <c r="C1871" s="259" t="s">
        <v>68</v>
      </c>
      <c r="D1871" s="259" t="s">
        <v>1999</v>
      </c>
      <c r="E1871" s="528" t="s">
        <v>1488</v>
      </c>
      <c r="F1871" s="528"/>
      <c r="G1871" s="164" t="s">
        <v>1489</v>
      </c>
      <c r="H1871" s="165">
        <v>0.29389999999999999</v>
      </c>
      <c r="I1871" s="166">
        <v>18.84</v>
      </c>
      <c r="J1871" s="278">
        <v>5.53</v>
      </c>
    </row>
    <row r="1872" spans="1:10" x14ac:dyDescent="0.2">
      <c r="A1872" s="279" t="s">
        <v>1492</v>
      </c>
      <c r="B1872" s="167" t="s">
        <v>2002</v>
      </c>
      <c r="C1872" s="260" t="s">
        <v>68</v>
      </c>
      <c r="D1872" s="260" t="s">
        <v>2003</v>
      </c>
      <c r="E1872" s="527" t="s">
        <v>1495</v>
      </c>
      <c r="F1872" s="527"/>
      <c r="G1872" s="168" t="s">
        <v>1</v>
      </c>
      <c r="H1872" s="169">
        <v>1.6299999999999999E-2</v>
      </c>
      <c r="I1872" s="170">
        <v>2.0499999999999998</v>
      </c>
      <c r="J1872" s="280">
        <v>0.03</v>
      </c>
    </row>
    <row r="1873" spans="1:10" ht="25.5" x14ac:dyDescent="0.2">
      <c r="A1873" s="279" t="s">
        <v>1492</v>
      </c>
      <c r="B1873" s="167" t="s">
        <v>2352</v>
      </c>
      <c r="C1873" s="260" t="s">
        <v>68</v>
      </c>
      <c r="D1873" s="260" t="s">
        <v>2353</v>
      </c>
      <c r="E1873" s="527" t="s">
        <v>1495</v>
      </c>
      <c r="F1873" s="527"/>
      <c r="G1873" s="168" t="s">
        <v>8</v>
      </c>
      <c r="H1873" s="169">
        <v>1.0353000000000001</v>
      </c>
      <c r="I1873" s="170">
        <v>23.05</v>
      </c>
      <c r="J1873" s="280">
        <v>23.86</v>
      </c>
    </row>
    <row r="1874" spans="1:10" x14ac:dyDescent="0.2">
      <c r="A1874" s="281"/>
      <c r="B1874" s="282"/>
      <c r="C1874" s="282"/>
      <c r="D1874" s="282"/>
      <c r="E1874" s="282"/>
      <c r="F1874" s="283"/>
      <c r="G1874" s="282"/>
      <c r="H1874" s="283"/>
      <c r="I1874" s="282"/>
      <c r="J1874" s="284"/>
    </row>
    <row r="1875" spans="1:10" ht="13.5" thickBot="1" x14ac:dyDescent="0.25">
      <c r="A1875" s="281"/>
      <c r="B1875" s="282"/>
      <c r="C1875" s="282"/>
      <c r="D1875" s="282"/>
      <c r="E1875" s="282"/>
      <c r="F1875" s="283"/>
      <c r="G1875" s="282"/>
      <c r="H1875" s="283"/>
      <c r="I1875" s="282"/>
      <c r="J1875" s="284"/>
    </row>
    <row r="1876" spans="1:10" ht="13.5" thickTop="1" x14ac:dyDescent="0.2">
      <c r="A1876" s="285"/>
      <c r="B1876" s="171"/>
      <c r="C1876" s="171"/>
      <c r="D1876" s="171"/>
      <c r="E1876" s="171"/>
      <c r="F1876" s="171"/>
      <c r="G1876" s="171"/>
      <c r="H1876" s="171"/>
      <c r="I1876" s="171"/>
      <c r="J1876" s="286"/>
    </row>
    <row r="1877" spans="1:10" ht="15" x14ac:dyDescent="0.2">
      <c r="A1877" s="273"/>
      <c r="B1877" s="157" t="s">
        <v>399</v>
      </c>
      <c r="C1877" s="268" t="s">
        <v>1472</v>
      </c>
      <c r="D1877" s="268" t="s">
        <v>1473</v>
      </c>
      <c r="E1877" s="525" t="s">
        <v>1474</v>
      </c>
      <c r="F1877" s="525"/>
      <c r="G1877" s="158" t="s">
        <v>1475</v>
      </c>
      <c r="H1877" s="157" t="s">
        <v>1476</v>
      </c>
      <c r="I1877" s="157" t="s">
        <v>1477</v>
      </c>
      <c r="J1877" s="274" t="s">
        <v>1478</v>
      </c>
    </row>
    <row r="1878" spans="1:10" ht="38.25" x14ac:dyDescent="0.2">
      <c r="A1878" s="275" t="s">
        <v>409</v>
      </c>
      <c r="B1878" s="159" t="s">
        <v>2354</v>
      </c>
      <c r="C1878" s="267" t="s">
        <v>68</v>
      </c>
      <c r="D1878" s="267" t="s">
        <v>1099</v>
      </c>
      <c r="E1878" s="526" t="s">
        <v>1864</v>
      </c>
      <c r="F1878" s="526"/>
      <c r="G1878" s="160" t="s">
        <v>1</v>
      </c>
      <c r="H1878" s="161">
        <v>1</v>
      </c>
      <c r="I1878" s="162">
        <v>21.4</v>
      </c>
      <c r="J1878" s="276">
        <v>21.4</v>
      </c>
    </row>
    <row r="1879" spans="1:10" ht="25.5" x14ac:dyDescent="0.2">
      <c r="A1879" s="277" t="s">
        <v>1482</v>
      </c>
      <c r="B1879" s="163" t="s">
        <v>1998</v>
      </c>
      <c r="C1879" s="259" t="s">
        <v>68</v>
      </c>
      <c r="D1879" s="259" t="s">
        <v>1999</v>
      </c>
      <c r="E1879" s="528" t="s">
        <v>1488</v>
      </c>
      <c r="F1879" s="528"/>
      <c r="G1879" s="164" t="s">
        <v>1489</v>
      </c>
      <c r="H1879" s="165">
        <v>0.16520000000000001</v>
      </c>
      <c r="I1879" s="166">
        <v>18.84</v>
      </c>
      <c r="J1879" s="278">
        <v>3.11</v>
      </c>
    </row>
    <row r="1880" spans="1:10" ht="25.5" x14ac:dyDescent="0.2">
      <c r="A1880" s="277" t="s">
        <v>1482</v>
      </c>
      <c r="B1880" s="163" t="s">
        <v>1865</v>
      </c>
      <c r="C1880" s="259" t="s">
        <v>68</v>
      </c>
      <c r="D1880" s="259" t="s">
        <v>1866</v>
      </c>
      <c r="E1880" s="528" t="s">
        <v>1488</v>
      </c>
      <c r="F1880" s="528"/>
      <c r="G1880" s="164" t="s">
        <v>1489</v>
      </c>
      <c r="H1880" s="165">
        <v>0.16520000000000001</v>
      </c>
      <c r="I1880" s="166">
        <v>22.12</v>
      </c>
      <c r="J1880" s="278">
        <v>3.65</v>
      </c>
    </row>
    <row r="1881" spans="1:10" x14ac:dyDescent="0.2">
      <c r="A1881" s="279" t="s">
        <v>1492</v>
      </c>
      <c r="B1881" s="167" t="s">
        <v>2277</v>
      </c>
      <c r="C1881" s="260" t="s">
        <v>68</v>
      </c>
      <c r="D1881" s="260" t="s">
        <v>2278</v>
      </c>
      <c r="E1881" s="527" t="s">
        <v>1495</v>
      </c>
      <c r="F1881" s="527"/>
      <c r="G1881" s="168" t="s">
        <v>1</v>
      </c>
      <c r="H1881" s="169">
        <v>2</v>
      </c>
      <c r="I1881" s="170">
        <v>3.1</v>
      </c>
      <c r="J1881" s="280">
        <v>6.2</v>
      </c>
    </row>
    <row r="1882" spans="1:10" ht="25.5" x14ac:dyDescent="0.2">
      <c r="A1882" s="279" t="s">
        <v>1492</v>
      </c>
      <c r="B1882" s="167" t="s">
        <v>2355</v>
      </c>
      <c r="C1882" s="260" t="s">
        <v>68</v>
      </c>
      <c r="D1882" s="260" t="s">
        <v>2356</v>
      </c>
      <c r="E1882" s="527" t="s">
        <v>1495</v>
      </c>
      <c r="F1882" s="527"/>
      <c r="G1882" s="168" t="s">
        <v>1</v>
      </c>
      <c r="H1882" s="169">
        <v>1</v>
      </c>
      <c r="I1882" s="170">
        <v>6.9</v>
      </c>
      <c r="J1882" s="280">
        <v>6.9</v>
      </c>
    </row>
    <row r="1883" spans="1:10" ht="38.25" x14ac:dyDescent="0.2">
      <c r="A1883" s="279" t="s">
        <v>1492</v>
      </c>
      <c r="B1883" s="167" t="s">
        <v>2173</v>
      </c>
      <c r="C1883" s="260" t="s">
        <v>68</v>
      </c>
      <c r="D1883" s="260" t="s">
        <v>2174</v>
      </c>
      <c r="E1883" s="527" t="s">
        <v>1495</v>
      </c>
      <c r="F1883" s="527"/>
      <c r="G1883" s="168" t="s">
        <v>1</v>
      </c>
      <c r="H1883" s="169">
        <v>7.4999999999999997E-2</v>
      </c>
      <c r="I1883" s="170">
        <v>20.64</v>
      </c>
      <c r="J1883" s="280">
        <v>1.54</v>
      </c>
    </row>
    <row r="1884" spans="1:10" x14ac:dyDescent="0.2">
      <c r="A1884" s="281"/>
      <c r="B1884" s="282"/>
      <c r="C1884" s="282"/>
      <c r="D1884" s="282"/>
      <c r="E1884" s="282"/>
      <c r="F1884" s="283"/>
      <c r="G1884" s="282"/>
      <c r="H1884" s="283"/>
      <c r="I1884" s="282"/>
      <c r="J1884" s="284"/>
    </row>
    <row r="1885" spans="1:10" ht="13.5" thickBot="1" x14ac:dyDescent="0.25">
      <c r="A1885" s="281"/>
      <c r="B1885" s="282"/>
      <c r="C1885" s="282"/>
      <c r="D1885" s="282"/>
      <c r="E1885" s="282"/>
      <c r="F1885" s="283"/>
      <c r="G1885" s="282"/>
      <c r="H1885" s="283"/>
      <c r="I1885" s="282"/>
      <c r="J1885" s="284"/>
    </row>
    <row r="1886" spans="1:10" ht="13.5" thickTop="1" x14ac:dyDescent="0.2">
      <c r="A1886" s="285"/>
      <c r="B1886" s="171"/>
      <c r="C1886" s="171"/>
      <c r="D1886" s="171"/>
      <c r="E1886" s="171"/>
      <c r="F1886" s="171"/>
      <c r="G1886" s="171"/>
      <c r="H1886" s="171"/>
      <c r="I1886" s="171"/>
      <c r="J1886" s="286"/>
    </row>
    <row r="1887" spans="1:10" ht="15" x14ac:dyDescent="0.2">
      <c r="A1887" s="273"/>
      <c r="B1887" s="157" t="s">
        <v>399</v>
      </c>
      <c r="C1887" s="268" t="s">
        <v>1472</v>
      </c>
      <c r="D1887" s="268" t="s">
        <v>1473</v>
      </c>
      <c r="E1887" s="525" t="s">
        <v>1474</v>
      </c>
      <c r="F1887" s="525"/>
      <c r="G1887" s="158" t="s">
        <v>1475</v>
      </c>
      <c r="H1887" s="157" t="s">
        <v>1476</v>
      </c>
      <c r="I1887" s="157" t="s">
        <v>1477</v>
      </c>
      <c r="J1887" s="274" t="s">
        <v>1478</v>
      </c>
    </row>
    <row r="1888" spans="1:10" ht="38.25" x14ac:dyDescent="0.2">
      <c r="A1888" s="275" t="s">
        <v>409</v>
      </c>
      <c r="B1888" s="159" t="s">
        <v>2357</v>
      </c>
      <c r="C1888" s="267" t="s">
        <v>68</v>
      </c>
      <c r="D1888" s="267" t="s">
        <v>1104</v>
      </c>
      <c r="E1888" s="526" t="s">
        <v>1864</v>
      </c>
      <c r="F1888" s="526"/>
      <c r="G1888" s="160" t="s">
        <v>1</v>
      </c>
      <c r="H1888" s="161">
        <v>1</v>
      </c>
      <c r="I1888" s="162">
        <v>58.51</v>
      </c>
      <c r="J1888" s="276">
        <v>58.51</v>
      </c>
    </row>
    <row r="1889" spans="1:10" ht="25.5" x14ac:dyDescent="0.2">
      <c r="A1889" s="277" t="s">
        <v>1482</v>
      </c>
      <c r="B1889" s="163" t="s">
        <v>1865</v>
      </c>
      <c r="C1889" s="259" t="s">
        <v>68</v>
      </c>
      <c r="D1889" s="259" t="s">
        <v>1866</v>
      </c>
      <c r="E1889" s="528" t="s">
        <v>1488</v>
      </c>
      <c r="F1889" s="528"/>
      <c r="G1889" s="164" t="s">
        <v>1489</v>
      </c>
      <c r="H1889" s="165">
        <v>0.2316</v>
      </c>
      <c r="I1889" s="166">
        <v>22.12</v>
      </c>
      <c r="J1889" s="278">
        <v>5.12</v>
      </c>
    </row>
    <row r="1890" spans="1:10" ht="25.5" x14ac:dyDescent="0.2">
      <c r="A1890" s="277" t="s">
        <v>1482</v>
      </c>
      <c r="B1890" s="163" t="s">
        <v>1998</v>
      </c>
      <c r="C1890" s="259" t="s">
        <v>68</v>
      </c>
      <c r="D1890" s="259" t="s">
        <v>1999</v>
      </c>
      <c r="E1890" s="528" t="s">
        <v>1488</v>
      </c>
      <c r="F1890" s="528"/>
      <c r="G1890" s="164" t="s">
        <v>1489</v>
      </c>
      <c r="H1890" s="165">
        <v>0.2316</v>
      </c>
      <c r="I1890" s="166">
        <v>18.84</v>
      </c>
      <c r="J1890" s="278">
        <v>4.3600000000000003</v>
      </c>
    </row>
    <row r="1891" spans="1:10" ht="38.25" x14ac:dyDescent="0.2">
      <c r="A1891" s="279" t="s">
        <v>1492</v>
      </c>
      <c r="B1891" s="167" t="s">
        <v>2173</v>
      </c>
      <c r="C1891" s="260" t="s">
        <v>68</v>
      </c>
      <c r="D1891" s="260" t="s">
        <v>2174</v>
      </c>
      <c r="E1891" s="527" t="s">
        <v>1495</v>
      </c>
      <c r="F1891" s="527"/>
      <c r="G1891" s="168" t="s">
        <v>1</v>
      </c>
      <c r="H1891" s="169">
        <v>0.1125</v>
      </c>
      <c r="I1891" s="170">
        <v>20.64</v>
      </c>
      <c r="J1891" s="280">
        <v>2.3199999999999998</v>
      </c>
    </row>
    <row r="1892" spans="1:10" ht="25.5" x14ac:dyDescent="0.2">
      <c r="A1892" s="279" t="s">
        <v>1492</v>
      </c>
      <c r="B1892" s="167" t="s">
        <v>2358</v>
      </c>
      <c r="C1892" s="260" t="s">
        <v>68</v>
      </c>
      <c r="D1892" s="260" t="s">
        <v>2359</v>
      </c>
      <c r="E1892" s="527" t="s">
        <v>1495</v>
      </c>
      <c r="F1892" s="527"/>
      <c r="G1892" s="168" t="s">
        <v>1</v>
      </c>
      <c r="H1892" s="169">
        <v>1</v>
      </c>
      <c r="I1892" s="170">
        <v>36.630000000000003</v>
      </c>
      <c r="J1892" s="280">
        <v>36.630000000000003</v>
      </c>
    </row>
    <row r="1893" spans="1:10" ht="25.5" x14ac:dyDescent="0.2">
      <c r="A1893" s="279" t="s">
        <v>1492</v>
      </c>
      <c r="B1893" s="167" t="s">
        <v>2308</v>
      </c>
      <c r="C1893" s="260" t="s">
        <v>68</v>
      </c>
      <c r="D1893" s="260" t="s">
        <v>2309</v>
      </c>
      <c r="E1893" s="527" t="s">
        <v>1495</v>
      </c>
      <c r="F1893" s="527"/>
      <c r="G1893" s="168" t="s">
        <v>1</v>
      </c>
      <c r="H1893" s="169">
        <v>3</v>
      </c>
      <c r="I1893" s="170">
        <v>3.36</v>
      </c>
      <c r="J1893" s="280">
        <v>10.08</v>
      </c>
    </row>
    <row r="1894" spans="1:10" x14ac:dyDescent="0.2">
      <c r="A1894" s="281"/>
      <c r="B1894" s="282"/>
      <c r="C1894" s="282"/>
      <c r="D1894" s="282"/>
      <c r="E1894" s="282"/>
      <c r="F1894" s="283"/>
      <c r="G1894" s="282"/>
      <c r="H1894" s="283"/>
      <c r="I1894" s="282"/>
      <c r="J1894" s="284"/>
    </row>
    <row r="1895" spans="1:10" ht="13.5" thickBot="1" x14ac:dyDescent="0.25">
      <c r="A1895" s="281"/>
      <c r="B1895" s="282"/>
      <c r="C1895" s="282"/>
      <c r="D1895" s="282"/>
      <c r="E1895" s="282"/>
      <c r="F1895" s="283"/>
      <c r="G1895" s="282"/>
      <c r="H1895" s="283"/>
      <c r="I1895" s="282"/>
      <c r="J1895" s="284"/>
    </row>
    <row r="1896" spans="1:10" ht="13.5" thickTop="1" x14ac:dyDescent="0.2">
      <c r="A1896" s="285"/>
      <c r="B1896" s="171"/>
      <c r="C1896" s="171"/>
      <c r="D1896" s="171"/>
      <c r="E1896" s="171"/>
      <c r="F1896" s="171"/>
      <c r="G1896" s="171"/>
      <c r="H1896" s="171"/>
      <c r="I1896" s="171"/>
      <c r="J1896" s="286"/>
    </row>
    <row r="1897" spans="1:10" ht="15" x14ac:dyDescent="0.2">
      <c r="A1897" s="273"/>
      <c r="B1897" s="157" t="s">
        <v>399</v>
      </c>
      <c r="C1897" s="268" t="s">
        <v>1472</v>
      </c>
      <c r="D1897" s="268" t="s">
        <v>1473</v>
      </c>
      <c r="E1897" s="525" t="s">
        <v>1474</v>
      </c>
      <c r="F1897" s="525"/>
      <c r="G1897" s="158" t="s">
        <v>1475</v>
      </c>
      <c r="H1897" s="157" t="s">
        <v>1476</v>
      </c>
      <c r="I1897" s="157" t="s">
        <v>1477</v>
      </c>
      <c r="J1897" s="274" t="s">
        <v>1478</v>
      </c>
    </row>
    <row r="1898" spans="1:10" ht="38.25" x14ac:dyDescent="0.2">
      <c r="A1898" s="275" t="s">
        <v>409</v>
      </c>
      <c r="B1898" s="159" t="s">
        <v>2360</v>
      </c>
      <c r="C1898" s="267" t="s">
        <v>68</v>
      </c>
      <c r="D1898" s="267" t="s">
        <v>1105</v>
      </c>
      <c r="E1898" s="526" t="s">
        <v>1864</v>
      </c>
      <c r="F1898" s="526"/>
      <c r="G1898" s="160" t="s">
        <v>1</v>
      </c>
      <c r="H1898" s="161">
        <v>1</v>
      </c>
      <c r="I1898" s="162">
        <v>13.54</v>
      </c>
      <c r="J1898" s="276">
        <v>13.54</v>
      </c>
    </row>
    <row r="1899" spans="1:10" ht="25.5" x14ac:dyDescent="0.2">
      <c r="A1899" s="277" t="s">
        <v>1482</v>
      </c>
      <c r="B1899" s="163" t="s">
        <v>1998</v>
      </c>
      <c r="C1899" s="259" t="s">
        <v>68</v>
      </c>
      <c r="D1899" s="259" t="s">
        <v>1999</v>
      </c>
      <c r="E1899" s="528" t="s">
        <v>1488</v>
      </c>
      <c r="F1899" s="528"/>
      <c r="G1899" s="164" t="s">
        <v>1489</v>
      </c>
      <c r="H1899" s="165">
        <v>0.11020000000000001</v>
      </c>
      <c r="I1899" s="166">
        <v>18.84</v>
      </c>
      <c r="J1899" s="278">
        <v>2.0699999999999998</v>
      </c>
    </row>
    <row r="1900" spans="1:10" ht="25.5" x14ac:dyDescent="0.2">
      <c r="A1900" s="277" t="s">
        <v>1482</v>
      </c>
      <c r="B1900" s="163" t="s">
        <v>1865</v>
      </c>
      <c r="C1900" s="259" t="s">
        <v>68</v>
      </c>
      <c r="D1900" s="259" t="s">
        <v>1866</v>
      </c>
      <c r="E1900" s="528" t="s">
        <v>1488</v>
      </c>
      <c r="F1900" s="528"/>
      <c r="G1900" s="164" t="s">
        <v>1489</v>
      </c>
      <c r="H1900" s="165">
        <v>0.11020000000000001</v>
      </c>
      <c r="I1900" s="166">
        <v>22.12</v>
      </c>
      <c r="J1900" s="278">
        <v>2.4300000000000002</v>
      </c>
    </row>
    <row r="1901" spans="1:10" ht="25.5" x14ac:dyDescent="0.2">
      <c r="A1901" s="279" t="s">
        <v>1492</v>
      </c>
      <c r="B1901" s="167" t="s">
        <v>2361</v>
      </c>
      <c r="C1901" s="260" t="s">
        <v>68</v>
      </c>
      <c r="D1901" s="260" t="s">
        <v>2362</v>
      </c>
      <c r="E1901" s="527" t="s">
        <v>1495</v>
      </c>
      <c r="F1901" s="527"/>
      <c r="G1901" s="168" t="s">
        <v>1</v>
      </c>
      <c r="H1901" s="169">
        <v>1</v>
      </c>
      <c r="I1901" s="170">
        <v>6.65</v>
      </c>
      <c r="J1901" s="280">
        <v>6.65</v>
      </c>
    </row>
    <row r="1902" spans="1:10" x14ac:dyDescent="0.2">
      <c r="A1902" s="279" t="s">
        <v>1492</v>
      </c>
      <c r="B1902" s="167" t="s">
        <v>2002</v>
      </c>
      <c r="C1902" s="260" t="s">
        <v>68</v>
      </c>
      <c r="D1902" s="260" t="s">
        <v>2003</v>
      </c>
      <c r="E1902" s="527" t="s">
        <v>1495</v>
      </c>
      <c r="F1902" s="527"/>
      <c r="G1902" s="168" t="s">
        <v>1</v>
      </c>
      <c r="H1902" s="169">
        <v>4.5999999999999999E-2</v>
      </c>
      <c r="I1902" s="170">
        <v>2.0499999999999998</v>
      </c>
      <c r="J1902" s="280">
        <v>0.09</v>
      </c>
    </row>
    <row r="1903" spans="1:10" ht="25.5" x14ac:dyDescent="0.2">
      <c r="A1903" s="279" t="s">
        <v>1492</v>
      </c>
      <c r="B1903" s="167" t="s">
        <v>2022</v>
      </c>
      <c r="C1903" s="260" t="s">
        <v>68</v>
      </c>
      <c r="D1903" s="260" t="s">
        <v>2023</v>
      </c>
      <c r="E1903" s="527" t="s">
        <v>1495</v>
      </c>
      <c r="F1903" s="527"/>
      <c r="G1903" s="168" t="s">
        <v>1</v>
      </c>
      <c r="H1903" s="169">
        <v>2.5999999999999999E-2</v>
      </c>
      <c r="I1903" s="170">
        <v>56.66</v>
      </c>
      <c r="J1903" s="280">
        <v>1.47</v>
      </c>
    </row>
    <row r="1904" spans="1:10" x14ac:dyDescent="0.2">
      <c r="A1904" s="279" t="s">
        <v>1492</v>
      </c>
      <c r="B1904" s="167" t="s">
        <v>2020</v>
      </c>
      <c r="C1904" s="260" t="s">
        <v>68</v>
      </c>
      <c r="D1904" s="260" t="s">
        <v>2021</v>
      </c>
      <c r="E1904" s="527" t="s">
        <v>1495</v>
      </c>
      <c r="F1904" s="527"/>
      <c r="G1904" s="168" t="s">
        <v>1</v>
      </c>
      <c r="H1904" s="169">
        <v>1.67E-2</v>
      </c>
      <c r="I1904" s="170">
        <v>50.01</v>
      </c>
      <c r="J1904" s="280">
        <v>0.83</v>
      </c>
    </row>
    <row r="1905" spans="1:10" x14ac:dyDescent="0.2">
      <c r="A1905" s="281"/>
      <c r="B1905" s="282"/>
      <c r="C1905" s="282"/>
      <c r="D1905" s="282"/>
      <c r="E1905" s="282"/>
      <c r="F1905" s="283"/>
      <c r="G1905" s="282"/>
      <c r="H1905" s="283"/>
      <c r="I1905" s="282"/>
      <c r="J1905" s="284"/>
    </row>
    <row r="1906" spans="1:10" ht="13.5" thickBot="1" x14ac:dyDescent="0.25">
      <c r="A1906" s="281"/>
      <c r="B1906" s="282"/>
      <c r="C1906" s="282"/>
      <c r="D1906" s="282"/>
      <c r="E1906" s="282"/>
      <c r="F1906" s="283"/>
      <c r="G1906" s="282"/>
      <c r="H1906" s="283"/>
      <c r="I1906" s="282"/>
      <c r="J1906" s="284"/>
    </row>
    <row r="1907" spans="1:10" ht="13.5" thickTop="1" x14ac:dyDescent="0.2">
      <c r="A1907" s="285"/>
      <c r="B1907" s="171"/>
      <c r="C1907" s="171"/>
      <c r="D1907" s="171"/>
      <c r="E1907" s="171"/>
      <c r="F1907" s="171"/>
      <c r="G1907" s="171"/>
      <c r="H1907" s="171"/>
      <c r="I1907" s="171"/>
      <c r="J1907" s="286"/>
    </row>
    <row r="1908" spans="1:10" ht="15" x14ac:dyDescent="0.2">
      <c r="A1908" s="273"/>
      <c r="B1908" s="157" t="s">
        <v>399</v>
      </c>
      <c r="C1908" s="268" t="s">
        <v>1472</v>
      </c>
      <c r="D1908" s="268" t="s">
        <v>1473</v>
      </c>
      <c r="E1908" s="525" t="s">
        <v>1474</v>
      </c>
      <c r="F1908" s="525"/>
      <c r="G1908" s="158" t="s">
        <v>1475</v>
      </c>
      <c r="H1908" s="157" t="s">
        <v>1476</v>
      </c>
      <c r="I1908" s="157" t="s">
        <v>1477</v>
      </c>
      <c r="J1908" s="274" t="s">
        <v>1478</v>
      </c>
    </row>
    <row r="1909" spans="1:10" ht="38.25" x14ac:dyDescent="0.2">
      <c r="A1909" s="275" t="s">
        <v>409</v>
      </c>
      <c r="B1909" s="159" t="s">
        <v>2363</v>
      </c>
      <c r="C1909" s="267" t="s">
        <v>68</v>
      </c>
      <c r="D1909" s="267" t="s">
        <v>1106</v>
      </c>
      <c r="E1909" s="526" t="s">
        <v>1864</v>
      </c>
      <c r="F1909" s="526"/>
      <c r="G1909" s="160" t="s">
        <v>1</v>
      </c>
      <c r="H1909" s="161">
        <v>1</v>
      </c>
      <c r="I1909" s="162">
        <v>10.5</v>
      </c>
      <c r="J1909" s="276">
        <v>10.5</v>
      </c>
    </row>
    <row r="1910" spans="1:10" ht="25.5" x14ac:dyDescent="0.2">
      <c r="A1910" s="277" t="s">
        <v>1482</v>
      </c>
      <c r="B1910" s="163" t="s">
        <v>1998</v>
      </c>
      <c r="C1910" s="259" t="s">
        <v>68</v>
      </c>
      <c r="D1910" s="259" t="s">
        <v>1999</v>
      </c>
      <c r="E1910" s="528" t="s">
        <v>1488</v>
      </c>
      <c r="F1910" s="528"/>
      <c r="G1910" s="164" t="s">
        <v>1489</v>
      </c>
      <c r="H1910" s="165">
        <v>1.14E-2</v>
      </c>
      <c r="I1910" s="166">
        <v>18.84</v>
      </c>
      <c r="J1910" s="278">
        <v>0.21</v>
      </c>
    </row>
    <row r="1911" spans="1:10" ht="25.5" x14ac:dyDescent="0.2">
      <c r="A1911" s="277" t="s">
        <v>1482</v>
      </c>
      <c r="B1911" s="163" t="s">
        <v>1865</v>
      </c>
      <c r="C1911" s="259" t="s">
        <v>68</v>
      </c>
      <c r="D1911" s="259" t="s">
        <v>1866</v>
      </c>
      <c r="E1911" s="528" t="s">
        <v>1488</v>
      </c>
      <c r="F1911" s="528"/>
      <c r="G1911" s="164" t="s">
        <v>1489</v>
      </c>
      <c r="H1911" s="165">
        <v>1.14E-2</v>
      </c>
      <c r="I1911" s="166">
        <v>22.12</v>
      </c>
      <c r="J1911" s="278">
        <v>0.25</v>
      </c>
    </row>
    <row r="1912" spans="1:10" ht="25.5" x14ac:dyDescent="0.2">
      <c r="A1912" s="279" t="s">
        <v>1492</v>
      </c>
      <c r="B1912" s="167" t="s">
        <v>2022</v>
      </c>
      <c r="C1912" s="260" t="s">
        <v>68</v>
      </c>
      <c r="D1912" s="260" t="s">
        <v>2023</v>
      </c>
      <c r="E1912" s="527" t="s">
        <v>1495</v>
      </c>
      <c r="F1912" s="527"/>
      <c r="G1912" s="168" t="s">
        <v>1</v>
      </c>
      <c r="H1912" s="169">
        <v>1.0999999999999999E-2</v>
      </c>
      <c r="I1912" s="170">
        <v>56.66</v>
      </c>
      <c r="J1912" s="280">
        <v>0.62</v>
      </c>
    </row>
    <row r="1913" spans="1:10" x14ac:dyDescent="0.2">
      <c r="A1913" s="279" t="s">
        <v>1492</v>
      </c>
      <c r="B1913" s="167" t="s">
        <v>2002</v>
      </c>
      <c r="C1913" s="260" t="s">
        <v>68</v>
      </c>
      <c r="D1913" s="260" t="s">
        <v>2003</v>
      </c>
      <c r="E1913" s="527" t="s">
        <v>1495</v>
      </c>
      <c r="F1913" s="527"/>
      <c r="G1913" s="168" t="s">
        <v>1</v>
      </c>
      <c r="H1913" s="169">
        <v>8.0000000000000002E-3</v>
      </c>
      <c r="I1913" s="170">
        <v>2.0499999999999998</v>
      </c>
      <c r="J1913" s="280">
        <v>0.01</v>
      </c>
    </row>
    <row r="1914" spans="1:10" x14ac:dyDescent="0.2">
      <c r="A1914" s="279" t="s">
        <v>1492</v>
      </c>
      <c r="B1914" s="167" t="s">
        <v>2020</v>
      </c>
      <c r="C1914" s="260" t="s">
        <v>68</v>
      </c>
      <c r="D1914" s="260" t="s">
        <v>2021</v>
      </c>
      <c r="E1914" s="527" t="s">
        <v>1495</v>
      </c>
      <c r="F1914" s="527"/>
      <c r="G1914" s="168" t="s">
        <v>1</v>
      </c>
      <c r="H1914" s="169">
        <v>7.3000000000000001E-3</v>
      </c>
      <c r="I1914" s="170">
        <v>50.01</v>
      </c>
      <c r="J1914" s="280">
        <v>0.36</v>
      </c>
    </row>
    <row r="1915" spans="1:10" x14ac:dyDescent="0.2">
      <c r="A1915" s="279" t="s">
        <v>1492</v>
      </c>
      <c r="B1915" s="167" t="s">
        <v>2364</v>
      </c>
      <c r="C1915" s="260" t="s">
        <v>68</v>
      </c>
      <c r="D1915" s="260" t="s">
        <v>2365</v>
      </c>
      <c r="E1915" s="527" t="s">
        <v>1495</v>
      </c>
      <c r="F1915" s="527"/>
      <c r="G1915" s="168" t="s">
        <v>1</v>
      </c>
      <c r="H1915" s="169">
        <v>1</v>
      </c>
      <c r="I1915" s="170">
        <v>9.0500000000000007</v>
      </c>
      <c r="J1915" s="280">
        <v>9.0500000000000007</v>
      </c>
    </row>
    <row r="1916" spans="1:10" x14ac:dyDescent="0.2">
      <c r="A1916" s="281"/>
      <c r="B1916" s="282"/>
      <c r="C1916" s="282"/>
      <c r="D1916" s="282"/>
      <c r="E1916" s="282"/>
      <c r="F1916" s="283"/>
      <c r="G1916" s="282"/>
      <c r="H1916" s="283"/>
      <c r="I1916" s="282"/>
      <c r="J1916" s="284"/>
    </row>
    <row r="1917" spans="1:10" ht="13.5" thickBot="1" x14ac:dyDescent="0.25">
      <c r="A1917" s="281"/>
      <c r="B1917" s="282"/>
      <c r="C1917" s="282"/>
      <c r="D1917" s="282"/>
      <c r="E1917" s="282"/>
      <c r="F1917" s="283"/>
      <c r="G1917" s="282"/>
      <c r="H1917" s="283"/>
      <c r="I1917" s="282"/>
      <c r="J1917" s="284"/>
    </row>
    <row r="1918" spans="1:10" ht="13.5" thickTop="1" x14ac:dyDescent="0.2">
      <c r="A1918" s="285"/>
      <c r="B1918" s="171"/>
      <c r="C1918" s="171"/>
      <c r="D1918" s="171"/>
      <c r="E1918" s="171"/>
      <c r="F1918" s="171"/>
      <c r="G1918" s="171"/>
      <c r="H1918" s="171"/>
      <c r="I1918" s="171"/>
      <c r="J1918" s="286"/>
    </row>
    <row r="1919" spans="1:10" ht="15" x14ac:dyDescent="0.2">
      <c r="A1919" s="273"/>
      <c r="B1919" s="157" t="s">
        <v>399</v>
      </c>
      <c r="C1919" s="268" t="s">
        <v>1472</v>
      </c>
      <c r="D1919" s="268" t="s">
        <v>1473</v>
      </c>
      <c r="E1919" s="525" t="s">
        <v>1474</v>
      </c>
      <c r="F1919" s="525"/>
      <c r="G1919" s="158" t="s">
        <v>1475</v>
      </c>
      <c r="H1919" s="157" t="s">
        <v>1476</v>
      </c>
      <c r="I1919" s="157" t="s">
        <v>1477</v>
      </c>
      <c r="J1919" s="274" t="s">
        <v>1478</v>
      </c>
    </row>
    <row r="1920" spans="1:10" ht="38.25" x14ac:dyDescent="0.2">
      <c r="A1920" s="275" t="s">
        <v>409</v>
      </c>
      <c r="B1920" s="159" t="s">
        <v>2366</v>
      </c>
      <c r="C1920" s="267" t="s">
        <v>68</v>
      </c>
      <c r="D1920" s="267" t="s">
        <v>1108</v>
      </c>
      <c r="E1920" s="526" t="s">
        <v>1864</v>
      </c>
      <c r="F1920" s="526"/>
      <c r="G1920" s="160" t="s">
        <v>1</v>
      </c>
      <c r="H1920" s="161">
        <v>1</v>
      </c>
      <c r="I1920" s="162">
        <v>21.46</v>
      </c>
      <c r="J1920" s="276">
        <v>21.46</v>
      </c>
    </row>
    <row r="1921" spans="1:10" ht="25.5" x14ac:dyDescent="0.2">
      <c r="A1921" s="277" t="s">
        <v>1482</v>
      </c>
      <c r="B1921" s="163" t="s">
        <v>1865</v>
      </c>
      <c r="C1921" s="259" t="s">
        <v>68</v>
      </c>
      <c r="D1921" s="259" t="s">
        <v>1866</v>
      </c>
      <c r="E1921" s="528" t="s">
        <v>1488</v>
      </c>
      <c r="F1921" s="528"/>
      <c r="G1921" s="164" t="s">
        <v>1489</v>
      </c>
      <c r="H1921" s="165">
        <v>4.19E-2</v>
      </c>
      <c r="I1921" s="166">
        <v>22.12</v>
      </c>
      <c r="J1921" s="278">
        <v>0.92</v>
      </c>
    </row>
    <row r="1922" spans="1:10" ht="25.5" x14ac:dyDescent="0.2">
      <c r="A1922" s="277" t="s">
        <v>1482</v>
      </c>
      <c r="B1922" s="163" t="s">
        <v>1998</v>
      </c>
      <c r="C1922" s="259" t="s">
        <v>68</v>
      </c>
      <c r="D1922" s="259" t="s">
        <v>1999</v>
      </c>
      <c r="E1922" s="528" t="s">
        <v>1488</v>
      </c>
      <c r="F1922" s="528"/>
      <c r="G1922" s="164" t="s">
        <v>1489</v>
      </c>
      <c r="H1922" s="165">
        <v>4.19E-2</v>
      </c>
      <c r="I1922" s="166">
        <v>18.84</v>
      </c>
      <c r="J1922" s="278">
        <v>0.78</v>
      </c>
    </row>
    <row r="1923" spans="1:10" x14ac:dyDescent="0.2">
      <c r="A1923" s="279" t="s">
        <v>1492</v>
      </c>
      <c r="B1923" s="167" t="s">
        <v>2002</v>
      </c>
      <c r="C1923" s="260" t="s">
        <v>68</v>
      </c>
      <c r="D1923" s="260" t="s">
        <v>2003</v>
      </c>
      <c r="E1923" s="527" t="s">
        <v>1495</v>
      </c>
      <c r="F1923" s="527"/>
      <c r="G1923" s="168" t="s">
        <v>1</v>
      </c>
      <c r="H1923" s="169">
        <v>3.1E-2</v>
      </c>
      <c r="I1923" s="170">
        <v>2.0499999999999998</v>
      </c>
      <c r="J1923" s="280">
        <v>0.06</v>
      </c>
    </row>
    <row r="1924" spans="1:10" x14ac:dyDescent="0.2">
      <c r="A1924" s="279" t="s">
        <v>1492</v>
      </c>
      <c r="B1924" s="167" t="s">
        <v>2367</v>
      </c>
      <c r="C1924" s="260" t="s">
        <v>68</v>
      </c>
      <c r="D1924" s="260" t="s">
        <v>2368</v>
      </c>
      <c r="E1924" s="527" t="s">
        <v>1495</v>
      </c>
      <c r="F1924" s="527"/>
      <c r="G1924" s="168" t="s">
        <v>1</v>
      </c>
      <c r="H1924" s="169">
        <v>1</v>
      </c>
      <c r="I1924" s="170">
        <v>17.399999999999999</v>
      </c>
      <c r="J1924" s="280">
        <v>17.399999999999999</v>
      </c>
    </row>
    <row r="1925" spans="1:10" x14ac:dyDescent="0.2">
      <c r="A1925" s="279" t="s">
        <v>1492</v>
      </c>
      <c r="B1925" s="167" t="s">
        <v>2020</v>
      </c>
      <c r="C1925" s="260" t="s">
        <v>68</v>
      </c>
      <c r="D1925" s="260" t="s">
        <v>2021</v>
      </c>
      <c r="E1925" s="527" t="s">
        <v>1495</v>
      </c>
      <c r="F1925" s="527"/>
      <c r="G1925" s="168" t="s">
        <v>1</v>
      </c>
      <c r="H1925" s="169">
        <v>1.67E-2</v>
      </c>
      <c r="I1925" s="170">
        <v>50.01</v>
      </c>
      <c r="J1925" s="280">
        <v>0.83</v>
      </c>
    </row>
    <row r="1926" spans="1:10" ht="25.5" x14ac:dyDescent="0.2">
      <c r="A1926" s="279" t="s">
        <v>1492</v>
      </c>
      <c r="B1926" s="167" t="s">
        <v>2022</v>
      </c>
      <c r="C1926" s="260" t="s">
        <v>68</v>
      </c>
      <c r="D1926" s="260" t="s">
        <v>2023</v>
      </c>
      <c r="E1926" s="527" t="s">
        <v>1495</v>
      </c>
      <c r="F1926" s="527"/>
      <c r="G1926" s="168" t="s">
        <v>1</v>
      </c>
      <c r="H1926" s="169">
        <v>2.5999999999999999E-2</v>
      </c>
      <c r="I1926" s="170">
        <v>56.66</v>
      </c>
      <c r="J1926" s="280">
        <v>1.47</v>
      </c>
    </row>
    <row r="1927" spans="1:10" x14ac:dyDescent="0.2">
      <c r="A1927" s="281"/>
      <c r="B1927" s="282"/>
      <c r="C1927" s="282"/>
      <c r="D1927" s="282"/>
      <c r="E1927" s="282"/>
      <c r="F1927" s="283"/>
      <c r="G1927" s="282"/>
      <c r="H1927" s="283"/>
      <c r="I1927" s="282"/>
      <c r="J1927" s="284"/>
    </row>
    <row r="1928" spans="1:10" ht="13.5" thickBot="1" x14ac:dyDescent="0.25">
      <c r="A1928" s="281"/>
      <c r="B1928" s="282"/>
      <c r="C1928" s="282"/>
      <c r="D1928" s="282"/>
      <c r="E1928" s="282"/>
      <c r="F1928" s="283"/>
      <c r="G1928" s="282"/>
      <c r="H1928" s="283"/>
      <c r="I1928" s="282"/>
      <c r="J1928" s="284"/>
    </row>
    <row r="1929" spans="1:10" ht="13.5" thickTop="1" x14ac:dyDescent="0.2">
      <c r="A1929" s="285"/>
      <c r="B1929" s="171"/>
      <c r="C1929" s="171"/>
      <c r="D1929" s="171"/>
      <c r="E1929" s="171"/>
      <c r="F1929" s="171"/>
      <c r="G1929" s="171"/>
      <c r="H1929" s="171"/>
      <c r="I1929" s="171"/>
      <c r="J1929" s="286"/>
    </row>
    <row r="1930" spans="1:10" ht="15" x14ac:dyDescent="0.2">
      <c r="A1930" s="273"/>
      <c r="B1930" s="157" t="s">
        <v>399</v>
      </c>
      <c r="C1930" s="268" t="s">
        <v>1472</v>
      </c>
      <c r="D1930" s="268" t="s">
        <v>1473</v>
      </c>
      <c r="E1930" s="525" t="s">
        <v>1474</v>
      </c>
      <c r="F1930" s="525"/>
      <c r="G1930" s="158" t="s">
        <v>1475</v>
      </c>
      <c r="H1930" s="157" t="s">
        <v>1476</v>
      </c>
      <c r="I1930" s="157" t="s">
        <v>1477</v>
      </c>
      <c r="J1930" s="274" t="s">
        <v>1478</v>
      </c>
    </row>
    <row r="1931" spans="1:10" ht="38.25" x14ac:dyDescent="0.2">
      <c r="A1931" s="275" t="s">
        <v>409</v>
      </c>
      <c r="B1931" s="159" t="s">
        <v>2369</v>
      </c>
      <c r="C1931" s="267" t="s">
        <v>68</v>
      </c>
      <c r="D1931" s="267" t="s">
        <v>1111</v>
      </c>
      <c r="E1931" s="526" t="s">
        <v>1864</v>
      </c>
      <c r="F1931" s="526"/>
      <c r="G1931" s="160" t="s">
        <v>1</v>
      </c>
      <c r="H1931" s="161">
        <v>1</v>
      </c>
      <c r="I1931" s="162">
        <v>80.38</v>
      </c>
      <c r="J1931" s="276">
        <v>80.38</v>
      </c>
    </row>
    <row r="1932" spans="1:10" ht="25.5" x14ac:dyDescent="0.2">
      <c r="A1932" s="277" t="s">
        <v>1482</v>
      </c>
      <c r="B1932" s="163" t="s">
        <v>1998</v>
      </c>
      <c r="C1932" s="259" t="s">
        <v>68</v>
      </c>
      <c r="D1932" s="259" t="s">
        <v>1999</v>
      </c>
      <c r="E1932" s="528" t="s">
        <v>1488</v>
      </c>
      <c r="F1932" s="528"/>
      <c r="G1932" s="164" t="s">
        <v>1489</v>
      </c>
      <c r="H1932" s="165">
        <v>0.31969999999999998</v>
      </c>
      <c r="I1932" s="166">
        <v>18.84</v>
      </c>
      <c r="J1932" s="278">
        <v>6.02</v>
      </c>
    </row>
    <row r="1933" spans="1:10" ht="25.5" x14ac:dyDescent="0.2">
      <c r="A1933" s="277" t="s">
        <v>1482</v>
      </c>
      <c r="B1933" s="163" t="s">
        <v>1865</v>
      </c>
      <c r="C1933" s="259" t="s">
        <v>68</v>
      </c>
      <c r="D1933" s="259" t="s">
        <v>1866</v>
      </c>
      <c r="E1933" s="528" t="s">
        <v>1488</v>
      </c>
      <c r="F1933" s="528"/>
      <c r="G1933" s="164" t="s">
        <v>1489</v>
      </c>
      <c r="H1933" s="165">
        <v>0.31969999999999998</v>
      </c>
      <c r="I1933" s="166">
        <v>22.12</v>
      </c>
      <c r="J1933" s="278">
        <v>7.07</v>
      </c>
    </row>
    <row r="1934" spans="1:10" ht="38.25" x14ac:dyDescent="0.2">
      <c r="A1934" s="279" t="s">
        <v>1492</v>
      </c>
      <c r="B1934" s="167" t="s">
        <v>2173</v>
      </c>
      <c r="C1934" s="260" t="s">
        <v>68</v>
      </c>
      <c r="D1934" s="260" t="s">
        <v>2174</v>
      </c>
      <c r="E1934" s="527" t="s">
        <v>1495</v>
      </c>
      <c r="F1934" s="527"/>
      <c r="G1934" s="168" t="s">
        <v>1</v>
      </c>
      <c r="H1934" s="169">
        <v>0.1525</v>
      </c>
      <c r="I1934" s="170">
        <v>20.64</v>
      </c>
      <c r="J1934" s="280">
        <v>3.14</v>
      </c>
    </row>
    <row r="1935" spans="1:10" ht="25.5" x14ac:dyDescent="0.2">
      <c r="A1935" s="279" t="s">
        <v>1492</v>
      </c>
      <c r="B1935" s="167" t="s">
        <v>2195</v>
      </c>
      <c r="C1935" s="260" t="s">
        <v>68</v>
      </c>
      <c r="D1935" s="260" t="s">
        <v>2196</v>
      </c>
      <c r="E1935" s="527" t="s">
        <v>1495</v>
      </c>
      <c r="F1935" s="527"/>
      <c r="G1935" s="168" t="s">
        <v>1</v>
      </c>
      <c r="H1935" s="169">
        <v>2</v>
      </c>
      <c r="I1935" s="170">
        <v>4.38</v>
      </c>
      <c r="J1935" s="280">
        <v>8.76</v>
      </c>
    </row>
    <row r="1936" spans="1:10" ht="25.5" x14ac:dyDescent="0.2">
      <c r="A1936" s="279" t="s">
        <v>1492</v>
      </c>
      <c r="B1936" s="167" t="s">
        <v>2308</v>
      </c>
      <c r="C1936" s="260" t="s">
        <v>68</v>
      </c>
      <c r="D1936" s="260" t="s">
        <v>2309</v>
      </c>
      <c r="E1936" s="527" t="s">
        <v>1495</v>
      </c>
      <c r="F1936" s="527"/>
      <c r="G1936" s="168" t="s">
        <v>1</v>
      </c>
      <c r="H1936" s="169">
        <v>1</v>
      </c>
      <c r="I1936" s="170">
        <v>3.36</v>
      </c>
      <c r="J1936" s="280">
        <v>3.36</v>
      </c>
    </row>
    <row r="1937" spans="1:10" x14ac:dyDescent="0.2">
      <c r="A1937" s="279" t="s">
        <v>1492</v>
      </c>
      <c r="B1937" s="167" t="s">
        <v>2370</v>
      </c>
      <c r="C1937" s="260" t="s">
        <v>68</v>
      </c>
      <c r="D1937" s="260" t="s">
        <v>2371</v>
      </c>
      <c r="E1937" s="527" t="s">
        <v>1495</v>
      </c>
      <c r="F1937" s="527"/>
      <c r="G1937" s="168" t="s">
        <v>1</v>
      </c>
      <c r="H1937" s="169">
        <v>1</v>
      </c>
      <c r="I1937" s="170">
        <v>52.03</v>
      </c>
      <c r="J1937" s="280">
        <v>52.03</v>
      </c>
    </row>
    <row r="1938" spans="1:10" x14ac:dyDescent="0.2">
      <c r="A1938" s="281"/>
      <c r="B1938" s="282"/>
      <c r="C1938" s="282"/>
      <c r="D1938" s="282"/>
      <c r="E1938" s="282"/>
      <c r="F1938" s="283"/>
      <c r="G1938" s="282"/>
      <c r="H1938" s="283"/>
      <c r="I1938" s="282"/>
      <c r="J1938" s="284"/>
    </row>
    <row r="1939" spans="1:10" ht="13.5" thickBot="1" x14ac:dyDescent="0.25">
      <c r="A1939" s="281"/>
      <c r="B1939" s="282"/>
      <c r="C1939" s="282"/>
      <c r="D1939" s="282"/>
      <c r="E1939" s="282"/>
      <c r="F1939" s="283"/>
      <c r="G1939" s="282"/>
      <c r="H1939" s="283"/>
      <c r="I1939" s="282"/>
      <c r="J1939" s="284"/>
    </row>
    <row r="1940" spans="1:10" ht="13.5" thickTop="1" x14ac:dyDescent="0.2">
      <c r="A1940" s="285"/>
      <c r="B1940" s="171"/>
      <c r="C1940" s="171"/>
      <c r="D1940" s="171"/>
      <c r="E1940" s="171"/>
      <c r="F1940" s="171"/>
      <c r="G1940" s="171"/>
      <c r="H1940" s="171"/>
      <c r="I1940" s="171"/>
      <c r="J1940" s="286"/>
    </row>
    <row r="1941" spans="1:10" ht="15" x14ac:dyDescent="0.2">
      <c r="A1941" s="273"/>
      <c r="B1941" s="157" t="s">
        <v>399</v>
      </c>
      <c r="C1941" s="268" t="s">
        <v>1472</v>
      </c>
      <c r="D1941" s="268" t="s">
        <v>1473</v>
      </c>
      <c r="E1941" s="525" t="s">
        <v>1474</v>
      </c>
      <c r="F1941" s="525"/>
      <c r="G1941" s="158" t="s">
        <v>1475</v>
      </c>
      <c r="H1941" s="157" t="s">
        <v>1476</v>
      </c>
      <c r="I1941" s="157" t="s">
        <v>1477</v>
      </c>
      <c r="J1941" s="274" t="s">
        <v>1478</v>
      </c>
    </row>
    <row r="1942" spans="1:10" ht="38.25" x14ac:dyDescent="0.2">
      <c r="A1942" s="275" t="s">
        <v>409</v>
      </c>
      <c r="B1942" s="159" t="s">
        <v>2372</v>
      </c>
      <c r="C1942" s="267" t="s">
        <v>68</v>
      </c>
      <c r="D1942" s="267" t="s">
        <v>1113</v>
      </c>
      <c r="E1942" s="526" t="s">
        <v>1864</v>
      </c>
      <c r="F1942" s="526"/>
      <c r="G1942" s="160" t="s">
        <v>1</v>
      </c>
      <c r="H1942" s="161">
        <v>1</v>
      </c>
      <c r="I1942" s="162">
        <v>22.84</v>
      </c>
      <c r="J1942" s="276">
        <v>22.84</v>
      </c>
    </row>
    <row r="1943" spans="1:10" ht="25.5" x14ac:dyDescent="0.2">
      <c r="A1943" s="277" t="s">
        <v>1482</v>
      </c>
      <c r="B1943" s="163" t="s">
        <v>1998</v>
      </c>
      <c r="C1943" s="259" t="s">
        <v>68</v>
      </c>
      <c r="D1943" s="259" t="s">
        <v>1999</v>
      </c>
      <c r="E1943" s="528" t="s">
        <v>1488</v>
      </c>
      <c r="F1943" s="528"/>
      <c r="G1943" s="164" t="s">
        <v>1489</v>
      </c>
      <c r="H1943" s="165">
        <v>0.18390000000000001</v>
      </c>
      <c r="I1943" s="166">
        <v>18.84</v>
      </c>
      <c r="J1943" s="278">
        <v>3.46</v>
      </c>
    </row>
    <row r="1944" spans="1:10" ht="25.5" x14ac:dyDescent="0.2">
      <c r="A1944" s="277" t="s">
        <v>1482</v>
      </c>
      <c r="B1944" s="163" t="s">
        <v>1865</v>
      </c>
      <c r="C1944" s="259" t="s">
        <v>68</v>
      </c>
      <c r="D1944" s="259" t="s">
        <v>1866</v>
      </c>
      <c r="E1944" s="528" t="s">
        <v>1488</v>
      </c>
      <c r="F1944" s="528"/>
      <c r="G1944" s="164" t="s">
        <v>1489</v>
      </c>
      <c r="H1944" s="165">
        <v>0.18390000000000001</v>
      </c>
      <c r="I1944" s="166">
        <v>22.12</v>
      </c>
      <c r="J1944" s="278">
        <v>4.0599999999999996</v>
      </c>
    </row>
    <row r="1945" spans="1:10" x14ac:dyDescent="0.2">
      <c r="A1945" s="279" t="s">
        <v>1492</v>
      </c>
      <c r="B1945" s="167" t="s">
        <v>2270</v>
      </c>
      <c r="C1945" s="260" t="s">
        <v>68</v>
      </c>
      <c r="D1945" s="260" t="s">
        <v>2271</v>
      </c>
      <c r="E1945" s="527" t="s">
        <v>1495</v>
      </c>
      <c r="F1945" s="527"/>
      <c r="G1945" s="168" t="s">
        <v>1</v>
      </c>
      <c r="H1945" s="169">
        <v>3</v>
      </c>
      <c r="I1945" s="170">
        <v>2.11</v>
      </c>
      <c r="J1945" s="280">
        <v>6.33</v>
      </c>
    </row>
    <row r="1946" spans="1:10" ht="25.5" x14ac:dyDescent="0.2">
      <c r="A1946" s="279" t="s">
        <v>1492</v>
      </c>
      <c r="B1946" s="167" t="s">
        <v>2373</v>
      </c>
      <c r="C1946" s="260" t="s">
        <v>68</v>
      </c>
      <c r="D1946" s="260" t="s">
        <v>2374</v>
      </c>
      <c r="E1946" s="527" t="s">
        <v>1495</v>
      </c>
      <c r="F1946" s="527"/>
      <c r="G1946" s="168" t="s">
        <v>1</v>
      </c>
      <c r="H1946" s="169">
        <v>1</v>
      </c>
      <c r="I1946" s="170">
        <v>7.45</v>
      </c>
      <c r="J1946" s="280">
        <v>7.45</v>
      </c>
    </row>
    <row r="1947" spans="1:10" ht="38.25" x14ac:dyDescent="0.2">
      <c r="A1947" s="279" t="s">
        <v>1492</v>
      </c>
      <c r="B1947" s="167" t="s">
        <v>2173</v>
      </c>
      <c r="C1947" s="260" t="s">
        <v>68</v>
      </c>
      <c r="D1947" s="260" t="s">
        <v>2174</v>
      </c>
      <c r="E1947" s="527" t="s">
        <v>1495</v>
      </c>
      <c r="F1947" s="527"/>
      <c r="G1947" s="168" t="s">
        <v>1</v>
      </c>
      <c r="H1947" s="169">
        <v>7.4999999999999997E-2</v>
      </c>
      <c r="I1947" s="170">
        <v>20.64</v>
      </c>
      <c r="J1947" s="280">
        <v>1.54</v>
      </c>
    </row>
    <row r="1948" spans="1:10" x14ac:dyDescent="0.2">
      <c r="A1948" s="281"/>
      <c r="B1948" s="282"/>
      <c r="C1948" s="282"/>
      <c r="D1948" s="282"/>
      <c r="E1948" s="282"/>
      <c r="F1948" s="283"/>
      <c r="G1948" s="282"/>
      <c r="H1948" s="283"/>
      <c r="I1948" s="282"/>
      <c r="J1948" s="284"/>
    </row>
    <row r="1949" spans="1:10" ht="13.5" thickBot="1" x14ac:dyDescent="0.25">
      <c r="A1949" s="281"/>
      <c r="B1949" s="282"/>
      <c r="C1949" s="282"/>
      <c r="D1949" s="282"/>
      <c r="E1949" s="282"/>
      <c r="F1949" s="283"/>
      <c r="G1949" s="282"/>
      <c r="H1949" s="283"/>
      <c r="I1949" s="282"/>
      <c r="J1949" s="284"/>
    </row>
    <row r="1950" spans="1:10" ht="13.5" thickTop="1" x14ac:dyDescent="0.2">
      <c r="A1950" s="285"/>
      <c r="B1950" s="171"/>
      <c r="C1950" s="171"/>
      <c r="D1950" s="171"/>
      <c r="E1950" s="171"/>
      <c r="F1950" s="171"/>
      <c r="G1950" s="171"/>
      <c r="H1950" s="171"/>
      <c r="I1950" s="171"/>
      <c r="J1950" s="286"/>
    </row>
    <row r="1951" spans="1:10" ht="15" x14ac:dyDescent="0.2">
      <c r="A1951" s="273"/>
      <c r="B1951" s="157" t="s">
        <v>399</v>
      </c>
      <c r="C1951" s="268" t="s">
        <v>1472</v>
      </c>
      <c r="D1951" s="268" t="s">
        <v>1473</v>
      </c>
      <c r="E1951" s="525" t="s">
        <v>1474</v>
      </c>
      <c r="F1951" s="525"/>
      <c r="G1951" s="158" t="s">
        <v>1475</v>
      </c>
      <c r="H1951" s="157" t="s">
        <v>1476</v>
      </c>
      <c r="I1951" s="157" t="s">
        <v>1477</v>
      </c>
      <c r="J1951" s="274" t="s">
        <v>1478</v>
      </c>
    </row>
    <row r="1952" spans="1:10" ht="38.25" x14ac:dyDescent="0.2">
      <c r="A1952" s="275" t="s">
        <v>409</v>
      </c>
      <c r="B1952" s="159" t="s">
        <v>2375</v>
      </c>
      <c r="C1952" s="267" t="s">
        <v>68</v>
      </c>
      <c r="D1952" s="267" t="s">
        <v>1114</v>
      </c>
      <c r="E1952" s="526" t="s">
        <v>1864</v>
      </c>
      <c r="F1952" s="526"/>
      <c r="G1952" s="160" t="s">
        <v>1</v>
      </c>
      <c r="H1952" s="161">
        <v>1</v>
      </c>
      <c r="I1952" s="162">
        <v>50.32</v>
      </c>
      <c r="J1952" s="276">
        <v>50.32</v>
      </c>
    </row>
    <row r="1953" spans="1:10" ht="25.5" x14ac:dyDescent="0.2">
      <c r="A1953" s="277" t="s">
        <v>1482</v>
      </c>
      <c r="B1953" s="163" t="s">
        <v>1865</v>
      </c>
      <c r="C1953" s="259" t="s">
        <v>68</v>
      </c>
      <c r="D1953" s="259" t="s">
        <v>1866</v>
      </c>
      <c r="E1953" s="528" t="s">
        <v>1488</v>
      </c>
      <c r="F1953" s="528"/>
      <c r="G1953" s="164" t="s">
        <v>1489</v>
      </c>
      <c r="H1953" s="165">
        <v>0.2316</v>
      </c>
      <c r="I1953" s="166">
        <v>22.12</v>
      </c>
      <c r="J1953" s="278">
        <v>5.12</v>
      </c>
    </row>
    <row r="1954" spans="1:10" ht="25.5" x14ac:dyDescent="0.2">
      <c r="A1954" s="277" t="s">
        <v>1482</v>
      </c>
      <c r="B1954" s="163" t="s">
        <v>1998</v>
      </c>
      <c r="C1954" s="259" t="s">
        <v>68</v>
      </c>
      <c r="D1954" s="259" t="s">
        <v>1999</v>
      </c>
      <c r="E1954" s="528" t="s">
        <v>1488</v>
      </c>
      <c r="F1954" s="528"/>
      <c r="G1954" s="164" t="s">
        <v>1489</v>
      </c>
      <c r="H1954" s="165">
        <v>0.2316</v>
      </c>
      <c r="I1954" s="166">
        <v>18.84</v>
      </c>
      <c r="J1954" s="278">
        <v>4.3600000000000003</v>
      </c>
    </row>
    <row r="1955" spans="1:10" ht="25.5" x14ac:dyDescent="0.2">
      <c r="A1955" s="279" t="s">
        <v>1492</v>
      </c>
      <c r="B1955" s="167" t="s">
        <v>2308</v>
      </c>
      <c r="C1955" s="260" t="s">
        <v>68</v>
      </c>
      <c r="D1955" s="260" t="s">
        <v>2309</v>
      </c>
      <c r="E1955" s="527" t="s">
        <v>1495</v>
      </c>
      <c r="F1955" s="527"/>
      <c r="G1955" s="168" t="s">
        <v>1</v>
      </c>
      <c r="H1955" s="169">
        <v>3</v>
      </c>
      <c r="I1955" s="170">
        <v>3.36</v>
      </c>
      <c r="J1955" s="280">
        <v>10.08</v>
      </c>
    </row>
    <row r="1956" spans="1:10" ht="38.25" x14ac:dyDescent="0.2">
      <c r="A1956" s="279" t="s">
        <v>1492</v>
      </c>
      <c r="B1956" s="167" t="s">
        <v>2173</v>
      </c>
      <c r="C1956" s="260" t="s">
        <v>68</v>
      </c>
      <c r="D1956" s="260" t="s">
        <v>2174</v>
      </c>
      <c r="E1956" s="527" t="s">
        <v>1495</v>
      </c>
      <c r="F1956" s="527"/>
      <c r="G1956" s="168" t="s">
        <v>1</v>
      </c>
      <c r="H1956" s="169">
        <v>0.1125</v>
      </c>
      <c r="I1956" s="170">
        <v>20.64</v>
      </c>
      <c r="J1956" s="280">
        <v>2.3199999999999998</v>
      </c>
    </row>
    <row r="1957" spans="1:10" x14ac:dyDescent="0.2">
      <c r="A1957" s="279" t="s">
        <v>1492</v>
      </c>
      <c r="B1957" s="167" t="s">
        <v>2376</v>
      </c>
      <c r="C1957" s="260" t="s">
        <v>68</v>
      </c>
      <c r="D1957" s="260" t="s">
        <v>2377</v>
      </c>
      <c r="E1957" s="527" t="s">
        <v>1495</v>
      </c>
      <c r="F1957" s="527"/>
      <c r="G1957" s="168" t="s">
        <v>1</v>
      </c>
      <c r="H1957" s="169">
        <v>1</v>
      </c>
      <c r="I1957" s="170">
        <v>28.44</v>
      </c>
      <c r="J1957" s="280">
        <v>28.44</v>
      </c>
    </row>
    <row r="1958" spans="1:10" x14ac:dyDescent="0.2">
      <c r="A1958" s="281"/>
      <c r="B1958" s="282"/>
      <c r="C1958" s="282"/>
      <c r="D1958" s="282"/>
      <c r="E1958" s="282"/>
      <c r="F1958" s="283"/>
      <c r="G1958" s="282"/>
      <c r="H1958" s="283"/>
      <c r="I1958" s="282"/>
      <c r="J1958" s="284"/>
    </row>
    <row r="1959" spans="1:10" ht="13.5" thickBot="1" x14ac:dyDescent="0.25">
      <c r="A1959" s="281"/>
      <c r="B1959" s="282"/>
      <c r="C1959" s="282"/>
      <c r="D1959" s="282"/>
      <c r="E1959" s="282"/>
      <c r="F1959" s="283"/>
      <c r="G1959" s="282"/>
      <c r="H1959" s="283"/>
      <c r="I1959" s="282"/>
      <c r="J1959" s="284"/>
    </row>
    <row r="1960" spans="1:10" ht="13.5" thickTop="1" x14ac:dyDescent="0.2">
      <c r="A1960" s="285"/>
      <c r="B1960" s="171"/>
      <c r="C1960" s="171"/>
      <c r="D1960" s="171"/>
      <c r="E1960" s="171"/>
      <c r="F1960" s="171"/>
      <c r="G1960" s="171"/>
      <c r="H1960" s="171"/>
      <c r="I1960" s="171"/>
      <c r="J1960" s="286"/>
    </row>
    <row r="1961" spans="1:10" ht="15" x14ac:dyDescent="0.2">
      <c r="A1961" s="273"/>
      <c r="B1961" s="157" t="s">
        <v>399</v>
      </c>
      <c r="C1961" s="268" t="s">
        <v>1472</v>
      </c>
      <c r="D1961" s="268" t="s">
        <v>1473</v>
      </c>
      <c r="E1961" s="525" t="s">
        <v>1474</v>
      </c>
      <c r="F1961" s="525"/>
      <c r="G1961" s="158" t="s">
        <v>1475</v>
      </c>
      <c r="H1961" s="157" t="s">
        <v>1476</v>
      </c>
      <c r="I1961" s="157" t="s">
        <v>1477</v>
      </c>
      <c r="J1961" s="274" t="s">
        <v>1478</v>
      </c>
    </row>
    <row r="1962" spans="1:10" ht="38.25" x14ac:dyDescent="0.2">
      <c r="A1962" s="275" t="s">
        <v>409</v>
      </c>
      <c r="B1962" s="159" t="s">
        <v>2378</v>
      </c>
      <c r="C1962" s="267" t="s">
        <v>68</v>
      </c>
      <c r="D1962" s="267" t="s">
        <v>1116</v>
      </c>
      <c r="E1962" s="526" t="s">
        <v>1864</v>
      </c>
      <c r="F1962" s="526"/>
      <c r="G1962" s="160" t="s">
        <v>1</v>
      </c>
      <c r="H1962" s="161">
        <v>1</v>
      </c>
      <c r="I1962" s="162">
        <v>312.62</v>
      </c>
      <c r="J1962" s="276">
        <v>312.62</v>
      </c>
    </row>
    <row r="1963" spans="1:10" ht="25.5" x14ac:dyDescent="0.2">
      <c r="A1963" s="277" t="s">
        <v>1482</v>
      </c>
      <c r="B1963" s="163" t="s">
        <v>2379</v>
      </c>
      <c r="C1963" s="259" t="s">
        <v>68</v>
      </c>
      <c r="D1963" s="259" t="s">
        <v>2380</v>
      </c>
      <c r="E1963" s="528" t="s">
        <v>1864</v>
      </c>
      <c r="F1963" s="528"/>
      <c r="G1963" s="164" t="s">
        <v>1</v>
      </c>
      <c r="H1963" s="165">
        <v>1</v>
      </c>
      <c r="I1963" s="166">
        <v>303.16000000000003</v>
      </c>
      <c r="J1963" s="278">
        <v>303.16000000000003</v>
      </c>
    </row>
    <row r="1964" spans="1:10" ht="25.5" x14ac:dyDescent="0.2">
      <c r="A1964" s="279" t="s">
        <v>1492</v>
      </c>
      <c r="B1964" s="167" t="s">
        <v>2381</v>
      </c>
      <c r="C1964" s="260" t="s">
        <v>68</v>
      </c>
      <c r="D1964" s="260" t="s">
        <v>2382</v>
      </c>
      <c r="E1964" s="527" t="s">
        <v>1495</v>
      </c>
      <c r="F1964" s="527"/>
      <c r="G1964" s="168" t="s">
        <v>1</v>
      </c>
      <c r="H1964" s="169">
        <v>1</v>
      </c>
      <c r="I1964" s="170">
        <v>9.4600000000000009</v>
      </c>
      <c r="J1964" s="280">
        <v>9.4600000000000009</v>
      </c>
    </row>
    <row r="1965" spans="1:10" x14ac:dyDescent="0.2">
      <c r="A1965" s="281"/>
      <c r="B1965" s="282"/>
      <c r="C1965" s="282"/>
      <c r="D1965" s="282"/>
      <c r="E1965" s="282"/>
      <c r="F1965" s="283"/>
      <c r="G1965" s="282"/>
      <c r="H1965" s="283"/>
      <c r="I1965" s="282"/>
      <c r="J1965" s="284"/>
    </row>
    <row r="1966" spans="1:10" ht="13.5" thickBot="1" x14ac:dyDescent="0.25">
      <c r="A1966" s="281"/>
      <c r="B1966" s="282"/>
      <c r="C1966" s="282"/>
      <c r="D1966" s="282"/>
      <c r="E1966" s="282"/>
      <c r="F1966" s="283"/>
      <c r="G1966" s="282"/>
      <c r="H1966" s="283"/>
      <c r="I1966" s="282"/>
      <c r="J1966" s="284"/>
    </row>
    <row r="1967" spans="1:10" ht="13.5" thickTop="1" x14ac:dyDescent="0.2">
      <c r="A1967" s="285"/>
      <c r="B1967" s="171"/>
      <c r="C1967" s="171"/>
      <c r="D1967" s="171"/>
      <c r="E1967" s="171"/>
      <c r="F1967" s="171"/>
      <c r="G1967" s="171"/>
      <c r="H1967" s="171"/>
      <c r="I1967" s="171"/>
      <c r="J1967" s="286"/>
    </row>
    <row r="1968" spans="1:10" ht="15" x14ac:dyDescent="0.2">
      <c r="A1968" s="273"/>
      <c r="B1968" s="157" t="s">
        <v>399</v>
      </c>
      <c r="C1968" s="268" t="s">
        <v>1472</v>
      </c>
      <c r="D1968" s="268" t="s">
        <v>1473</v>
      </c>
      <c r="E1968" s="525" t="s">
        <v>1474</v>
      </c>
      <c r="F1968" s="525"/>
      <c r="G1968" s="158" t="s">
        <v>1475</v>
      </c>
      <c r="H1968" s="157" t="s">
        <v>1476</v>
      </c>
      <c r="I1968" s="157" t="s">
        <v>1477</v>
      </c>
      <c r="J1968" s="274" t="s">
        <v>1478</v>
      </c>
    </row>
    <row r="1969" spans="1:10" ht="25.5" x14ac:dyDescent="0.2">
      <c r="A1969" s="275" t="s">
        <v>409</v>
      </c>
      <c r="B1969" s="159" t="s">
        <v>2383</v>
      </c>
      <c r="C1969" s="267" t="s">
        <v>68</v>
      </c>
      <c r="D1969" s="267" t="s">
        <v>1119</v>
      </c>
      <c r="E1969" s="526" t="s">
        <v>1864</v>
      </c>
      <c r="F1969" s="526"/>
      <c r="G1969" s="160" t="s">
        <v>1</v>
      </c>
      <c r="H1969" s="161">
        <v>1</v>
      </c>
      <c r="I1969" s="162">
        <v>46.29</v>
      </c>
      <c r="J1969" s="276">
        <v>46.29</v>
      </c>
    </row>
    <row r="1970" spans="1:10" ht="25.5" x14ac:dyDescent="0.2">
      <c r="A1970" s="277" t="s">
        <v>1482</v>
      </c>
      <c r="B1970" s="163" t="s">
        <v>1865</v>
      </c>
      <c r="C1970" s="259" t="s">
        <v>68</v>
      </c>
      <c r="D1970" s="259" t="s">
        <v>1866</v>
      </c>
      <c r="E1970" s="528" t="s">
        <v>1488</v>
      </c>
      <c r="F1970" s="528"/>
      <c r="G1970" s="164" t="s">
        <v>1489</v>
      </c>
      <c r="H1970" s="165">
        <v>0.15359999999999999</v>
      </c>
      <c r="I1970" s="166">
        <v>22.12</v>
      </c>
      <c r="J1970" s="278">
        <v>3.39</v>
      </c>
    </row>
    <row r="1971" spans="1:10" ht="25.5" x14ac:dyDescent="0.2">
      <c r="A1971" s="277" t="s">
        <v>1482</v>
      </c>
      <c r="B1971" s="163" t="s">
        <v>1486</v>
      </c>
      <c r="C1971" s="259" t="s">
        <v>68</v>
      </c>
      <c r="D1971" s="259" t="s">
        <v>1487</v>
      </c>
      <c r="E1971" s="528" t="s">
        <v>1488</v>
      </c>
      <c r="F1971" s="528"/>
      <c r="G1971" s="164" t="s">
        <v>1489</v>
      </c>
      <c r="H1971" s="165">
        <v>4.8399999999999999E-2</v>
      </c>
      <c r="I1971" s="166">
        <v>18.670000000000002</v>
      </c>
      <c r="J1971" s="278">
        <v>0.9</v>
      </c>
    </row>
    <row r="1972" spans="1:10" x14ac:dyDescent="0.2">
      <c r="A1972" s="279" t="s">
        <v>1492</v>
      </c>
      <c r="B1972" s="167" t="s">
        <v>2384</v>
      </c>
      <c r="C1972" s="260" t="s">
        <v>68</v>
      </c>
      <c r="D1972" s="260" t="s">
        <v>2385</v>
      </c>
      <c r="E1972" s="527" t="s">
        <v>1495</v>
      </c>
      <c r="F1972" s="527"/>
      <c r="G1972" s="168" t="s">
        <v>1</v>
      </c>
      <c r="H1972" s="169">
        <v>1</v>
      </c>
      <c r="I1972" s="170">
        <v>42</v>
      </c>
      <c r="J1972" s="280">
        <v>42</v>
      </c>
    </row>
    <row r="1973" spans="1:10" x14ac:dyDescent="0.2">
      <c r="A1973" s="281"/>
      <c r="B1973" s="282"/>
      <c r="C1973" s="282"/>
      <c r="D1973" s="282"/>
      <c r="E1973" s="282"/>
      <c r="F1973" s="283"/>
      <c r="G1973" s="282"/>
      <c r="H1973" s="283"/>
      <c r="I1973" s="282"/>
      <c r="J1973" s="284"/>
    </row>
    <row r="1974" spans="1:10" ht="13.5" thickBot="1" x14ac:dyDescent="0.25">
      <c r="A1974" s="281"/>
      <c r="B1974" s="282"/>
      <c r="C1974" s="282"/>
      <c r="D1974" s="282"/>
      <c r="E1974" s="282"/>
      <c r="F1974" s="283"/>
      <c r="G1974" s="282"/>
      <c r="H1974" s="283"/>
      <c r="I1974" s="282"/>
      <c r="J1974" s="284"/>
    </row>
    <row r="1975" spans="1:10" ht="13.5" thickTop="1" x14ac:dyDescent="0.2">
      <c r="A1975" s="285"/>
      <c r="B1975" s="171"/>
      <c r="C1975" s="171"/>
      <c r="D1975" s="171"/>
      <c r="E1975" s="171"/>
      <c r="F1975" s="171"/>
      <c r="G1975" s="171"/>
      <c r="H1975" s="171"/>
      <c r="I1975" s="171"/>
      <c r="J1975" s="286"/>
    </row>
    <row r="1976" spans="1:10" ht="15" x14ac:dyDescent="0.2">
      <c r="A1976" s="273"/>
      <c r="B1976" s="157" t="s">
        <v>399</v>
      </c>
      <c r="C1976" s="268" t="s">
        <v>1472</v>
      </c>
      <c r="D1976" s="268" t="s">
        <v>1473</v>
      </c>
      <c r="E1976" s="525" t="s">
        <v>1474</v>
      </c>
      <c r="F1976" s="525"/>
      <c r="G1976" s="158" t="s">
        <v>1475</v>
      </c>
      <c r="H1976" s="157" t="s">
        <v>1476</v>
      </c>
      <c r="I1976" s="157" t="s">
        <v>1477</v>
      </c>
      <c r="J1976" s="274" t="s">
        <v>1478</v>
      </c>
    </row>
    <row r="1977" spans="1:10" ht="25.5" x14ac:dyDescent="0.2">
      <c r="A1977" s="275" t="s">
        <v>409</v>
      </c>
      <c r="B1977" s="159" t="s">
        <v>2386</v>
      </c>
      <c r="C1977" s="267" t="s">
        <v>68</v>
      </c>
      <c r="D1977" s="267" t="s">
        <v>1120</v>
      </c>
      <c r="E1977" s="526" t="s">
        <v>1864</v>
      </c>
      <c r="F1977" s="526"/>
      <c r="G1977" s="160" t="s">
        <v>1</v>
      </c>
      <c r="H1977" s="161">
        <v>1</v>
      </c>
      <c r="I1977" s="162">
        <v>679.54</v>
      </c>
      <c r="J1977" s="276">
        <v>679.54</v>
      </c>
    </row>
    <row r="1978" spans="1:10" ht="25.5" x14ac:dyDescent="0.2">
      <c r="A1978" s="277" t="s">
        <v>1482</v>
      </c>
      <c r="B1978" s="163" t="s">
        <v>1865</v>
      </c>
      <c r="C1978" s="259" t="s">
        <v>68</v>
      </c>
      <c r="D1978" s="259" t="s">
        <v>1866</v>
      </c>
      <c r="E1978" s="528" t="s">
        <v>1488</v>
      </c>
      <c r="F1978" s="528"/>
      <c r="G1978" s="164" t="s">
        <v>1489</v>
      </c>
      <c r="H1978" s="165">
        <v>1.0089999999999999</v>
      </c>
      <c r="I1978" s="166">
        <v>22.12</v>
      </c>
      <c r="J1978" s="278">
        <v>22.31</v>
      </c>
    </row>
    <row r="1979" spans="1:10" ht="25.5" x14ac:dyDescent="0.2">
      <c r="A1979" s="277" t="s">
        <v>1482</v>
      </c>
      <c r="B1979" s="163" t="s">
        <v>1486</v>
      </c>
      <c r="C1979" s="259" t="s">
        <v>68</v>
      </c>
      <c r="D1979" s="259" t="s">
        <v>1487</v>
      </c>
      <c r="E1979" s="528" t="s">
        <v>1488</v>
      </c>
      <c r="F1979" s="528"/>
      <c r="G1979" s="164" t="s">
        <v>1489</v>
      </c>
      <c r="H1979" s="165">
        <v>0.31790000000000002</v>
      </c>
      <c r="I1979" s="166">
        <v>18.670000000000002</v>
      </c>
      <c r="J1979" s="278">
        <v>5.93</v>
      </c>
    </row>
    <row r="1980" spans="1:10" x14ac:dyDescent="0.2">
      <c r="A1980" s="279" t="s">
        <v>1492</v>
      </c>
      <c r="B1980" s="167" t="s">
        <v>2158</v>
      </c>
      <c r="C1980" s="260" t="s">
        <v>68</v>
      </c>
      <c r="D1980" s="260" t="s">
        <v>2159</v>
      </c>
      <c r="E1980" s="527" t="s">
        <v>1495</v>
      </c>
      <c r="F1980" s="527"/>
      <c r="G1980" s="168" t="s">
        <v>1</v>
      </c>
      <c r="H1980" s="169">
        <v>3.6499999999999998E-2</v>
      </c>
      <c r="I1980" s="170">
        <v>2</v>
      </c>
      <c r="J1980" s="280">
        <v>7.0000000000000007E-2</v>
      </c>
    </row>
    <row r="1981" spans="1:10" ht="25.5" x14ac:dyDescent="0.2">
      <c r="A1981" s="279" t="s">
        <v>1492</v>
      </c>
      <c r="B1981" s="167" t="s">
        <v>2389</v>
      </c>
      <c r="C1981" s="260" t="s">
        <v>68</v>
      </c>
      <c r="D1981" s="260" t="s">
        <v>2390</v>
      </c>
      <c r="E1981" s="527" t="s">
        <v>1495</v>
      </c>
      <c r="F1981" s="527"/>
      <c r="G1981" s="168" t="s">
        <v>1</v>
      </c>
      <c r="H1981" s="169">
        <v>1</v>
      </c>
      <c r="I1981" s="170">
        <v>373.46</v>
      </c>
      <c r="J1981" s="280">
        <v>373.46</v>
      </c>
    </row>
    <row r="1982" spans="1:10" ht="25.5" x14ac:dyDescent="0.2">
      <c r="A1982" s="279" t="s">
        <v>1492</v>
      </c>
      <c r="B1982" s="167" t="s">
        <v>2381</v>
      </c>
      <c r="C1982" s="260" t="s">
        <v>68</v>
      </c>
      <c r="D1982" s="260" t="s">
        <v>2382</v>
      </c>
      <c r="E1982" s="527" t="s">
        <v>1495</v>
      </c>
      <c r="F1982" s="527"/>
      <c r="G1982" s="168" t="s">
        <v>1</v>
      </c>
      <c r="H1982" s="169">
        <v>1</v>
      </c>
      <c r="I1982" s="170">
        <v>9.4600000000000009</v>
      </c>
      <c r="J1982" s="280">
        <v>9.4600000000000009</v>
      </c>
    </row>
    <row r="1983" spans="1:10" ht="38.25" x14ac:dyDescent="0.2">
      <c r="A1983" s="279" t="s">
        <v>1492</v>
      </c>
      <c r="B1983" s="167" t="s">
        <v>1869</v>
      </c>
      <c r="C1983" s="260" t="s">
        <v>68</v>
      </c>
      <c r="D1983" s="260" t="s">
        <v>1870</v>
      </c>
      <c r="E1983" s="527" t="s">
        <v>1495</v>
      </c>
      <c r="F1983" s="527"/>
      <c r="G1983" s="168" t="s">
        <v>1</v>
      </c>
      <c r="H1983" s="169">
        <v>2</v>
      </c>
      <c r="I1983" s="170">
        <v>19.260000000000002</v>
      </c>
      <c r="J1983" s="280">
        <v>38.520000000000003</v>
      </c>
    </row>
    <row r="1984" spans="1:10" ht="25.5" x14ac:dyDescent="0.2">
      <c r="A1984" s="279" t="s">
        <v>1492</v>
      </c>
      <c r="B1984" s="167" t="s">
        <v>2387</v>
      </c>
      <c r="C1984" s="260" t="s">
        <v>68</v>
      </c>
      <c r="D1984" s="260" t="s">
        <v>2388</v>
      </c>
      <c r="E1984" s="527" t="s">
        <v>1495</v>
      </c>
      <c r="F1984" s="527"/>
      <c r="G1984" s="168" t="s">
        <v>1</v>
      </c>
      <c r="H1984" s="169">
        <v>1</v>
      </c>
      <c r="I1984" s="170">
        <v>229.79</v>
      </c>
      <c r="J1984" s="280">
        <v>229.79</v>
      </c>
    </row>
    <row r="1985" spans="1:10" x14ac:dyDescent="0.2">
      <c r="A1985" s="281"/>
      <c r="B1985" s="282"/>
      <c r="C1985" s="282"/>
      <c r="D1985" s="282"/>
      <c r="E1985" s="282"/>
      <c r="F1985" s="283"/>
      <c r="G1985" s="282"/>
      <c r="H1985" s="283"/>
      <c r="I1985" s="282"/>
      <c r="J1985" s="284"/>
    </row>
    <row r="1986" spans="1:10" ht="13.5" thickBot="1" x14ac:dyDescent="0.25">
      <c r="A1986" s="281"/>
      <c r="B1986" s="282"/>
      <c r="C1986" s="282"/>
      <c r="D1986" s="282"/>
      <c r="E1986" s="282"/>
      <c r="F1986" s="283"/>
      <c r="G1986" s="282"/>
      <c r="H1986" s="283"/>
      <c r="I1986" s="282"/>
      <c r="J1986" s="284"/>
    </row>
    <row r="1987" spans="1:10" ht="13.5" thickTop="1" x14ac:dyDescent="0.2">
      <c r="A1987" s="285"/>
      <c r="B1987" s="171"/>
      <c r="C1987" s="171"/>
      <c r="D1987" s="171"/>
      <c r="E1987" s="171"/>
      <c r="F1987" s="171"/>
      <c r="G1987" s="171"/>
      <c r="H1987" s="171"/>
      <c r="I1987" s="171"/>
      <c r="J1987" s="286"/>
    </row>
    <row r="1988" spans="1:10" ht="15" x14ac:dyDescent="0.2">
      <c r="A1988" s="273"/>
      <c r="B1988" s="157" t="s">
        <v>399</v>
      </c>
      <c r="C1988" s="268" t="s">
        <v>1472</v>
      </c>
      <c r="D1988" s="268" t="s">
        <v>1473</v>
      </c>
      <c r="E1988" s="525" t="s">
        <v>1474</v>
      </c>
      <c r="F1988" s="525"/>
      <c r="G1988" s="158" t="s">
        <v>1475</v>
      </c>
      <c r="H1988" s="157" t="s">
        <v>1476</v>
      </c>
      <c r="I1988" s="157" t="s">
        <v>1477</v>
      </c>
      <c r="J1988" s="274" t="s">
        <v>1478</v>
      </c>
    </row>
    <row r="1989" spans="1:10" ht="38.25" x14ac:dyDescent="0.2">
      <c r="A1989" s="275" t="s">
        <v>409</v>
      </c>
      <c r="B1989" s="159" t="s">
        <v>2391</v>
      </c>
      <c r="C1989" s="267" t="s">
        <v>68</v>
      </c>
      <c r="D1989" s="267" t="s">
        <v>2392</v>
      </c>
      <c r="E1989" s="526" t="s">
        <v>1864</v>
      </c>
      <c r="F1989" s="526"/>
      <c r="G1989" s="160" t="s">
        <v>1</v>
      </c>
      <c r="H1989" s="161">
        <v>1</v>
      </c>
      <c r="I1989" s="162">
        <v>214.01</v>
      </c>
      <c r="J1989" s="276">
        <v>214.01</v>
      </c>
    </row>
    <row r="1990" spans="1:10" ht="25.5" x14ac:dyDescent="0.2">
      <c r="A1990" s="277" t="s">
        <v>1482</v>
      </c>
      <c r="B1990" s="163" t="s">
        <v>2395</v>
      </c>
      <c r="C1990" s="259" t="s">
        <v>68</v>
      </c>
      <c r="D1990" s="259" t="s">
        <v>2396</v>
      </c>
      <c r="E1990" s="528" t="s">
        <v>1864</v>
      </c>
      <c r="F1990" s="528"/>
      <c r="G1990" s="164" t="s">
        <v>1</v>
      </c>
      <c r="H1990" s="165">
        <v>1</v>
      </c>
      <c r="I1990" s="166">
        <v>142.75</v>
      </c>
      <c r="J1990" s="278">
        <v>142.75</v>
      </c>
    </row>
    <row r="1991" spans="1:10" ht="38.25" x14ac:dyDescent="0.2">
      <c r="A1991" s="277" t="s">
        <v>1482</v>
      </c>
      <c r="B1991" s="163" t="s">
        <v>2393</v>
      </c>
      <c r="C1991" s="259" t="s">
        <v>68</v>
      </c>
      <c r="D1991" s="259" t="s">
        <v>2394</v>
      </c>
      <c r="E1991" s="528" t="s">
        <v>1864</v>
      </c>
      <c r="F1991" s="528"/>
      <c r="G1991" s="164" t="s">
        <v>1</v>
      </c>
      <c r="H1991" s="165">
        <v>1</v>
      </c>
      <c r="I1991" s="166">
        <v>60</v>
      </c>
      <c r="J1991" s="278">
        <v>60</v>
      </c>
    </row>
    <row r="1992" spans="1:10" ht="25.5" x14ac:dyDescent="0.2">
      <c r="A1992" s="277" t="s">
        <v>1482</v>
      </c>
      <c r="B1992" s="163" t="s">
        <v>2397</v>
      </c>
      <c r="C1992" s="259" t="s">
        <v>68</v>
      </c>
      <c r="D1992" s="259" t="s">
        <v>2398</v>
      </c>
      <c r="E1992" s="528" t="s">
        <v>1864</v>
      </c>
      <c r="F1992" s="528"/>
      <c r="G1992" s="164" t="s">
        <v>1</v>
      </c>
      <c r="H1992" s="165">
        <v>1</v>
      </c>
      <c r="I1992" s="166">
        <v>11.26</v>
      </c>
      <c r="J1992" s="278">
        <v>11.26</v>
      </c>
    </row>
    <row r="1993" spans="1:10" x14ac:dyDescent="0.2">
      <c r="A1993" s="281"/>
      <c r="B1993" s="282"/>
      <c r="C1993" s="282"/>
      <c r="D1993" s="282"/>
      <c r="E1993" s="282"/>
      <c r="F1993" s="283"/>
      <c r="G1993" s="282"/>
      <c r="H1993" s="283"/>
      <c r="I1993" s="282"/>
      <c r="J1993" s="284"/>
    </row>
    <row r="1994" spans="1:10" ht="13.5" thickBot="1" x14ac:dyDescent="0.25">
      <c r="A1994" s="281"/>
      <c r="B1994" s="282"/>
      <c r="C1994" s="282"/>
      <c r="D1994" s="282"/>
      <c r="E1994" s="282"/>
      <c r="F1994" s="283"/>
      <c r="G1994" s="282"/>
      <c r="H1994" s="283"/>
      <c r="I1994" s="282"/>
      <c r="J1994" s="284"/>
    </row>
    <row r="1995" spans="1:10" ht="13.5" thickTop="1" x14ac:dyDescent="0.2">
      <c r="A1995" s="285"/>
      <c r="B1995" s="171"/>
      <c r="C1995" s="171"/>
      <c r="D1995" s="171"/>
      <c r="E1995" s="171"/>
      <c r="F1995" s="171"/>
      <c r="G1995" s="171"/>
      <c r="H1995" s="171"/>
      <c r="I1995" s="171"/>
      <c r="J1995" s="286"/>
    </row>
    <row r="1996" spans="1:10" ht="15" x14ac:dyDescent="0.2">
      <c r="A1996" s="273"/>
      <c r="B1996" s="157" t="s">
        <v>399</v>
      </c>
      <c r="C1996" s="268" t="s">
        <v>1472</v>
      </c>
      <c r="D1996" s="268" t="s">
        <v>1473</v>
      </c>
      <c r="E1996" s="525" t="s">
        <v>1474</v>
      </c>
      <c r="F1996" s="525"/>
      <c r="G1996" s="158" t="s">
        <v>1475</v>
      </c>
      <c r="H1996" s="157" t="s">
        <v>1476</v>
      </c>
      <c r="I1996" s="157" t="s">
        <v>1477</v>
      </c>
      <c r="J1996" s="274" t="s">
        <v>1478</v>
      </c>
    </row>
    <row r="1997" spans="1:10" ht="25.5" x14ac:dyDescent="0.2">
      <c r="A1997" s="275" t="s">
        <v>409</v>
      </c>
      <c r="B1997" s="159" t="s">
        <v>2399</v>
      </c>
      <c r="C1997" s="267" t="s">
        <v>68</v>
      </c>
      <c r="D1997" s="267" t="s">
        <v>2400</v>
      </c>
      <c r="E1997" s="526" t="s">
        <v>1864</v>
      </c>
      <c r="F1997" s="526"/>
      <c r="G1997" s="160" t="s">
        <v>1</v>
      </c>
      <c r="H1997" s="161">
        <v>1</v>
      </c>
      <c r="I1997" s="162">
        <v>150.79</v>
      </c>
      <c r="J1997" s="276">
        <v>150.79</v>
      </c>
    </row>
    <row r="1998" spans="1:10" ht="25.5" x14ac:dyDescent="0.2">
      <c r="A1998" s="277" t="s">
        <v>1482</v>
      </c>
      <c r="B1998" s="163" t="s">
        <v>1486</v>
      </c>
      <c r="C1998" s="259" t="s">
        <v>68</v>
      </c>
      <c r="D1998" s="259" t="s">
        <v>1487</v>
      </c>
      <c r="E1998" s="528" t="s">
        <v>1488</v>
      </c>
      <c r="F1998" s="528"/>
      <c r="G1998" s="164" t="s">
        <v>1489</v>
      </c>
      <c r="H1998" s="165">
        <v>0.18859999999999999</v>
      </c>
      <c r="I1998" s="166">
        <v>18.670000000000002</v>
      </c>
      <c r="J1998" s="278">
        <v>3.52</v>
      </c>
    </row>
    <row r="1999" spans="1:10" ht="25.5" x14ac:dyDescent="0.2">
      <c r="A1999" s="277" t="s">
        <v>1482</v>
      </c>
      <c r="B1999" s="163" t="s">
        <v>1865</v>
      </c>
      <c r="C1999" s="259" t="s">
        <v>68</v>
      </c>
      <c r="D1999" s="259" t="s">
        <v>1866</v>
      </c>
      <c r="E1999" s="528" t="s">
        <v>1488</v>
      </c>
      <c r="F1999" s="528"/>
      <c r="G1999" s="164" t="s">
        <v>1489</v>
      </c>
      <c r="H1999" s="165">
        <v>0.38700000000000001</v>
      </c>
      <c r="I1999" s="166">
        <v>22.12</v>
      </c>
      <c r="J1999" s="278">
        <v>8.56</v>
      </c>
    </row>
    <row r="2000" spans="1:10" ht="38.25" x14ac:dyDescent="0.2">
      <c r="A2000" s="279" t="s">
        <v>1492</v>
      </c>
      <c r="B2000" s="167" t="s">
        <v>1869</v>
      </c>
      <c r="C2000" s="260" t="s">
        <v>68</v>
      </c>
      <c r="D2000" s="260" t="s">
        <v>1870</v>
      </c>
      <c r="E2000" s="527" t="s">
        <v>1495</v>
      </c>
      <c r="F2000" s="527"/>
      <c r="G2000" s="168" t="s">
        <v>1</v>
      </c>
      <c r="H2000" s="169">
        <v>2</v>
      </c>
      <c r="I2000" s="170">
        <v>19.260000000000002</v>
      </c>
      <c r="J2000" s="280">
        <v>38.520000000000003</v>
      </c>
    </row>
    <row r="2001" spans="1:10" ht="25.5" x14ac:dyDescent="0.2">
      <c r="A2001" s="279" t="s">
        <v>1492</v>
      </c>
      <c r="B2001" s="167" t="s">
        <v>2403</v>
      </c>
      <c r="C2001" s="260" t="s">
        <v>68</v>
      </c>
      <c r="D2001" s="260" t="s">
        <v>2404</v>
      </c>
      <c r="E2001" s="527" t="s">
        <v>1495</v>
      </c>
      <c r="F2001" s="527"/>
      <c r="G2001" s="168" t="s">
        <v>1</v>
      </c>
      <c r="H2001" s="169">
        <v>1</v>
      </c>
      <c r="I2001" s="170">
        <v>97.11</v>
      </c>
      <c r="J2001" s="280">
        <v>97.11</v>
      </c>
    </row>
    <row r="2002" spans="1:10" x14ac:dyDescent="0.2">
      <c r="A2002" s="279" t="s">
        <v>1492</v>
      </c>
      <c r="B2002" s="167" t="s">
        <v>2401</v>
      </c>
      <c r="C2002" s="260" t="s">
        <v>68</v>
      </c>
      <c r="D2002" s="260" t="s">
        <v>2402</v>
      </c>
      <c r="E2002" s="527" t="s">
        <v>1495</v>
      </c>
      <c r="F2002" s="527"/>
      <c r="G2002" s="168" t="s">
        <v>25</v>
      </c>
      <c r="H2002" s="169">
        <v>3.04E-2</v>
      </c>
      <c r="I2002" s="170">
        <v>101.41</v>
      </c>
      <c r="J2002" s="280">
        <v>3.08</v>
      </c>
    </row>
    <row r="2003" spans="1:10" x14ac:dyDescent="0.2">
      <c r="A2003" s="281"/>
      <c r="B2003" s="282"/>
      <c r="C2003" s="282"/>
      <c r="D2003" s="282"/>
      <c r="E2003" s="282"/>
      <c r="F2003" s="283"/>
      <c r="G2003" s="282"/>
      <c r="H2003" s="283"/>
      <c r="I2003" s="282"/>
      <c r="J2003" s="284"/>
    </row>
    <row r="2004" spans="1:10" ht="13.5" thickBot="1" x14ac:dyDescent="0.25">
      <c r="A2004" s="281"/>
      <c r="B2004" s="282"/>
      <c r="C2004" s="282"/>
      <c r="D2004" s="282"/>
      <c r="E2004" s="282"/>
      <c r="F2004" s="283"/>
      <c r="G2004" s="282"/>
      <c r="H2004" s="283"/>
      <c r="I2004" s="282"/>
      <c r="J2004" s="284"/>
    </row>
    <row r="2005" spans="1:10" ht="13.5" thickTop="1" x14ac:dyDescent="0.2">
      <c r="A2005" s="285"/>
      <c r="B2005" s="171"/>
      <c r="C2005" s="171"/>
      <c r="D2005" s="171"/>
      <c r="E2005" s="171"/>
      <c r="F2005" s="171"/>
      <c r="G2005" s="171"/>
      <c r="H2005" s="171"/>
      <c r="I2005" s="171"/>
      <c r="J2005" s="286"/>
    </row>
    <row r="2006" spans="1:10" ht="15" x14ac:dyDescent="0.2">
      <c r="A2006" s="273"/>
      <c r="B2006" s="157" t="s">
        <v>399</v>
      </c>
      <c r="C2006" s="268" t="s">
        <v>1472</v>
      </c>
      <c r="D2006" s="268" t="s">
        <v>1473</v>
      </c>
      <c r="E2006" s="525" t="s">
        <v>1474</v>
      </c>
      <c r="F2006" s="525"/>
      <c r="G2006" s="158" t="s">
        <v>1475</v>
      </c>
      <c r="H2006" s="157" t="s">
        <v>1476</v>
      </c>
      <c r="I2006" s="157" t="s">
        <v>1477</v>
      </c>
      <c r="J2006" s="274" t="s">
        <v>1478</v>
      </c>
    </row>
    <row r="2007" spans="1:10" ht="25.5" x14ac:dyDescent="0.2">
      <c r="A2007" s="275" t="s">
        <v>409</v>
      </c>
      <c r="B2007" s="159" t="s">
        <v>2405</v>
      </c>
      <c r="C2007" s="267" t="s">
        <v>68</v>
      </c>
      <c r="D2007" s="267" t="s">
        <v>1137</v>
      </c>
      <c r="E2007" s="526" t="s">
        <v>1864</v>
      </c>
      <c r="F2007" s="526"/>
      <c r="G2007" s="160" t="s">
        <v>1</v>
      </c>
      <c r="H2007" s="161">
        <v>1</v>
      </c>
      <c r="I2007" s="162">
        <v>102.54</v>
      </c>
      <c r="J2007" s="276">
        <v>102.54</v>
      </c>
    </row>
    <row r="2008" spans="1:10" ht="25.5" x14ac:dyDescent="0.2">
      <c r="A2008" s="277" t="s">
        <v>1482</v>
      </c>
      <c r="B2008" s="163" t="s">
        <v>1865</v>
      </c>
      <c r="C2008" s="259" t="s">
        <v>68</v>
      </c>
      <c r="D2008" s="259" t="s">
        <v>1866</v>
      </c>
      <c r="E2008" s="528" t="s">
        <v>1488</v>
      </c>
      <c r="F2008" s="528"/>
      <c r="G2008" s="164" t="s">
        <v>1489</v>
      </c>
      <c r="H2008" s="165">
        <v>0.44669999999999999</v>
      </c>
      <c r="I2008" s="166">
        <v>22.12</v>
      </c>
      <c r="J2008" s="278">
        <v>9.8800000000000008</v>
      </c>
    </row>
    <row r="2009" spans="1:10" ht="25.5" x14ac:dyDescent="0.2">
      <c r="A2009" s="277" t="s">
        <v>1482</v>
      </c>
      <c r="B2009" s="163" t="s">
        <v>1486</v>
      </c>
      <c r="C2009" s="259" t="s">
        <v>68</v>
      </c>
      <c r="D2009" s="259" t="s">
        <v>1487</v>
      </c>
      <c r="E2009" s="528" t="s">
        <v>1488</v>
      </c>
      <c r="F2009" s="528"/>
      <c r="G2009" s="164" t="s">
        <v>1489</v>
      </c>
      <c r="H2009" s="165">
        <v>0.14069999999999999</v>
      </c>
      <c r="I2009" s="166">
        <v>18.670000000000002</v>
      </c>
      <c r="J2009" s="278">
        <v>2.62</v>
      </c>
    </row>
    <row r="2010" spans="1:10" ht="25.5" x14ac:dyDescent="0.2">
      <c r="A2010" s="279" t="s">
        <v>1492</v>
      </c>
      <c r="B2010" s="167" t="s">
        <v>2406</v>
      </c>
      <c r="C2010" s="260" t="s">
        <v>68</v>
      </c>
      <c r="D2010" s="260" t="s">
        <v>2407</v>
      </c>
      <c r="E2010" s="527" t="s">
        <v>1495</v>
      </c>
      <c r="F2010" s="527"/>
      <c r="G2010" s="168" t="s">
        <v>1</v>
      </c>
      <c r="H2010" s="169">
        <v>1</v>
      </c>
      <c r="I2010" s="170">
        <v>90</v>
      </c>
      <c r="J2010" s="280">
        <v>90</v>
      </c>
    </row>
    <row r="2011" spans="1:10" x14ac:dyDescent="0.2">
      <c r="A2011" s="279" t="s">
        <v>1492</v>
      </c>
      <c r="B2011" s="167" t="s">
        <v>2158</v>
      </c>
      <c r="C2011" s="260" t="s">
        <v>68</v>
      </c>
      <c r="D2011" s="260" t="s">
        <v>2159</v>
      </c>
      <c r="E2011" s="527" t="s">
        <v>1495</v>
      </c>
      <c r="F2011" s="527"/>
      <c r="G2011" s="168" t="s">
        <v>1</v>
      </c>
      <c r="H2011" s="169">
        <v>2.1000000000000001E-2</v>
      </c>
      <c r="I2011" s="170">
        <v>2</v>
      </c>
      <c r="J2011" s="280">
        <v>0.04</v>
      </c>
    </row>
    <row r="2012" spans="1:10" x14ac:dyDescent="0.2">
      <c r="A2012" s="281"/>
      <c r="B2012" s="282"/>
      <c r="C2012" s="282"/>
      <c r="D2012" s="282"/>
      <c r="E2012" s="282"/>
      <c r="F2012" s="283"/>
      <c r="G2012" s="282"/>
      <c r="H2012" s="283"/>
      <c r="I2012" s="282"/>
      <c r="J2012" s="284"/>
    </row>
    <row r="2013" spans="1:10" ht="13.5" thickBot="1" x14ac:dyDescent="0.25">
      <c r="A2013" s="281"/>
      <c r="B2013" s="282"/>
      <c r="C2013" s="282"/>
      <c r="D2013" s="282"/>
      <c r="E2013" s="282"/>
      <c r="F2013" s="283"/>
      <c r="G2013" s="282"/>
      <c r="H2013" s="283"/>
      <c r="I2013" s="282"/>
      <c r="J2013" s="284"/>
    </row>
    <row r="2014" spans="1:10" ht="13.5" thickTop="1" x14ac:dyDescent="0.2">
      <c r="A2014" s="285"/>
      <c r="B2014" s="171"/>
      <c r="C2014" s="171"/>
      <c r="D2014" s="171"/>
      <c r="E2014" s="171"/>
      <c r="F2014" s="171"/>
      <c r="G2014" s="171"/>
      <c r="H2014" s="171"/>
      <c r="I2014" s="171"/>
      <c r="J2014" s="286"/>
    </row>
    <row r="2015" spans="1:10" ht="15" x14ac:dyDescent="0.2">
      <c r="A2015" s="273"/>
      <c r="B2015" s="157" t="s">
        <v>399</v>
      </c>
      <c r="C2015" s="268" t="s">
        <v>1472</v>
      </c>
      <c r="D2015" s="268" t="s">
        <v>1473</v>
      </c>
      <c r="E2015" s="525" t="s">
        <v>1474</v>
      </c>
      <c r="F2015" s="525"/>
      <c r="G2015" s="158" t="s">
        <v>1475</v>
      </c>
      <c r="H2015" s="157" t="s">
        <v>1476</v>
      </c>
      <c r="I2015" s="157" t="s">
        <v>1477</v>
      </c>
      <c r="J2015" s="274" t="s">
        <v>1478</v>
      </c>
    </row>
    <row r="2016" spans="1:10" ht="25.5" x14ac:dyDescent="0.2">
      <c r="A2016" s="275" t="s">
        <v>409</v>
      </c>
      <c r="B2016" s="159" t="s">
        <v>2408</v>
      </c>
      <c r="C2016" s="267" t="s">
        <v>68</v>
      </c>
      <c r="D2016" s="267" t="s">
        <v>2409</v>
      </c>
      <c r="E2016" s="526" t="s">
        <v>1864</v>
      </c>
      <c r="F2016" s="526"/>
      <c r="G2016" s="160" t="s">
        <v>1</v>
      </c>
      <c r="H2016" s="161">
        <v>1</v>
      </c>
      <c r="I2016" s="162">
        <v>98.84</v>
      </c>
      <c r="J2016" s="276">
        <v>98.84</v>
      </c>
    </row>
    <row r="2017" spans="1:10" ht="25.5" x14ac:dyDescent="0.2">
      <c r="A2017" s="277" t="s">
        <v>1482</v>
      </c>
      <c r="B2017" s="163" t="s">
        <v>1865</v>
      </c>
      <c r="C2017" s="259" t="s">
        <v>68</v>
      </c>
      <c r="D2017" s="259" t="s">
        <v>1866</v>
      </c>
      <c r="E2017" s="528" t="s">
        <v>1488</v>
      </c>
      <c r="F2017" s="528"/>
      <c r="G2017" s="164" t="s">
        <v>1489</v>
      </c>
      <c r="H2017" s="165">
        <v>0.31619999999999998</v>
      </c>
      <c r="I2017" s="166">
        <v>22.12</v>
      </c>
      <c r="J2017" s="278">
        <v>6.99</v>
      </c>
    </row>
    <row r="2018" spans="1:10" ht="25.5" x14ac:dyDescent="0.2">
      <c r="A2018" s="277" t="s">
        <v>1482</v>
      </c>
      <c r="B2018" s="163" t="s">
        <v>1486</v>
      </c>
      <c r="C2018" s="259" t="s">
        <v>68</v>
      </c>
      <c r="D2018" s="259" t="s">
        <v>1487</v>
      </c>
      <c r="E2018" s="528" t="s">
        <v>1488</v>
      </c>
      <c r="F2018" s="528"/>
      <c r="G2018" s="164" t="s">
        <v>1489</v>
      </c>
      <c r="H2018" s="165">
        <v>9.9599999999999994E-2</v>
      </c>
      <c r="I2018" s="166">
        <v>18.670000000000002</v>
      </c>
      <c r="J2018" s="278">
        <v>1.85</v>
      </c>
    </row>
    <row r="2019" spans="1:10" ht="25.5" x14ac:dyDescent="0.2">
      <c r="A2019" s="279" t="s">
        <v>1492</v>
      </c>
      <c r="B2019" s="167" t="s">
        <v>2410</v>
      </c>
      <c r="C2019" s="260" t="s">
        <v>68</v>
      </c>
      <c r="D2019" s="260" t="s">
        <v>2411</v>
      </c>
      <c r="E2019" s="527" t="s">
        <v>1495</v>
      </c>
      <c r="F2019" s="527"/>
      <c r="G2019" s="168" t="s">
        <v>1</v>
      </c>
      <c r="H2019" s="169">
        <v>1</v>
      </c>
      <c r="I2019" s="170">
        <v>90</v>
      </c>
      <c r="J2019" s="280">
        <v>90</v>
      </c>
    </row>
    <row r="2020" spans="1:10" x14ac:dyDescent="0.2">
      <c r="A2020" s="281"/>
      <c r="B2020" s="282"/>
      <c r="C2020" s="282"/>
      <c r="D2020" s="282"/>
      <c r="E2020" s="282"/>
      <c r="F2020" s="283"/>
      <c r="G2020" s="282"/>
      <c r="H2020" s="283"/>
      <c r="I2020" s="282"/>
      <c r="J2020" s="284"/>
    </row>
    <row r="2021" spans="1:10" ht="13.5" thickBot="1" x14ac:dyDescent="0.25">
      <c r="A2021" s="281"/>
      <c r="B2021" s="282"/>
      <c r="C2021" s="282"/>
      <c r="D2021" s="282"/>
      <c r="E2021" s="282"/>
      <c r="F2021" s="283"/>
      <c r="G2021" s="282"/>
      <c r="H2021" s="283"/>
      <c r="I2021" s="282"/>
      <c r="J2021" s="284"/>
    </row>
    <row r="2022" spans="1:10" ht="13.5" thickTop="1" x14ac:dyDescent="0.2">
      <c r="A2022" s="285"/>
      <c r="B2022" s="171"/>
      <c r="C2022" s="171"/>
      <c r="D2022" s="171"/>
      <c r="E2022" s="171"/>
      <c r="F2022" s="171"/>
      <c r="G2022" s="171"/>
      <c r="H2022" s="171"/>
      <c r="I2022" s="171"/>
      <c r="J2022" s="286"/>
    </row>
    <row r="2023" spans="1:10" ht="15" x14ac:dyDescent="0.2">
      <c r="A2023" s="273"/>
      <c r="B2023" s="157" t="s">
        <v>399</v>
      </c>
      <c r="C2023" s="268" t="s">
        <v>1472</v>
      </c>
      <c r="D2023" s="268" t="s">
        <v>1473</v>
      </c>
      <c r="E2023" s="525" t="s">
        <v>1474</v>
      </c>
      <c r="F2023" s="525"/>
      <c r="G2023" s="158" t="s">
        <v>1475</v>
      </c>
      <c r="H2023" s="157" t="s">
        <v>1476</v>
      </c>
      <c r="I2023" s="157" t="s">
        <v>1477</v>
      </c>
      <c r="J2023" s="274" t="s">
        <v>1478</v>
      </c>
    </row>
    <row r="2024" spans="1:10" ht="38.25" x14ac:dyDescent="0.2">
      <c r="A2024" s="275" t="s">
        <v>409</v>
      </c>
      <c r="B2024" s="159" t="s">
        <v>2393</v>
      </c>
      <c r="C2024" s="267" t="s">
        <v>68</v>
      </c>
      <c r="D2024" s="267" t="s">
        <v>2394</v>
      </c>
      <c r="E2024" s="526" t="s">
        <v>1864</v>
      </c>
      <c r="F2024" s="526"/>
      <c r="G2024" s="160" t="s">
        <v>1</v>
      </c>
      <c r="H2024" s="161">
        <v>1</v>
      </c>
      <c r="I2024" s="162">
        <v>60</v>
      </c>
      <c r="J2024" s="276">
        <v>60</v>
      </c>
    </row>
    <row r="2025" spans="1:10" ht="25.5" x14ac:dyDescent="0.2">
      <c r="A2025" s="277" t="s">
        <v>1482</v>
      </c>
      <c r="B2025" s="163" t="s">
        <v>1865</v>
      </c>
      <c r="C2025" s="259" t="s">
        <v>68</v>
      </c>
      <c r="D2025" s="259" t="s">
        <v>1866</v>
      </c>
      <c r="E2025" s="528" t="s">
        <v>1488</v>
      </c>
      <c r="F2025" s="528"/>
      <c r="G2025" s="164" t="s">
        <v>1489</v>
      </c>
      <c r="H2025" s="165">
        <v>0.17399999999999999</v>
      </c>
      <c r="I2025" s="166">
        <v>22.12</v>
      </c>
      <c r="J2025" s="278">
        <v>3.84</v>
      </c>
    </row>
    <row r="2026" spans="1:10" ht="25.5" x14ac:dyDescent="0.2">
      <c r="A2026" s="277" t="s">
        <v>1482</v>
      </c>
      <c r="B2026" s="163" t="s">
        <v>1486</v>
      </c>
      <c r="C2026" s="259" t="s">
        <v>68</v>
      </c>
      <c r="D2026" s="259" t="s">
        <v>1487</v>
      </c>
      <c r="E2026" s="528" t="s">
        <v>1488</v>
      </c>
      <c r="F2026" s="528"/>
      <c r="G2026" s="164" t="s">
        <v>1489</v>
      </c>
      <c r="H2026" s="165">
        <v>5.4800000000000001E-2</v>
      </c>
      <c r="I2026" s="166">
        <v>18.670000000000002</v>
      </c>
      <c r="J2026" s="278">
        <v>1.02</v>
      </c>
    </row>
    <row r="2027" spans="1:10" ht="25.5" x14ac:dyDescent="0.2">
      <c r="A2027" s="279" t="s">
        <v>1492</v>
      </c>
      <c r="B2027" s="167" t="s">
        <v>2412</v>
      </c>
      <c r="C2027" s="260" t="s">
        <v>68</v>
      </c>
      <c r="D2027" s="260" t="s">
        <v>2413</v>
      </c>
      <c r="E2027" s="527" t="s">
        <v>1495</v>
      </c>
      <c r="F2027" s="527"/>
      <c r="G2027" s="168" t="s">
        <v>1</v>
      </c>
      <c r="H2027" s="169">
        <v>1</v>
      </c>
      <c r="I2027" s="170">
        <v>55.05</v>
      </c>
      <c r="J2027" s="280">
        <v>55.05</v>
      </c>
    </row>
    <row r="2028" spans="1:10" x14ac:dyDescent="0.2">
      <c r="A2028" s="279" t="s">
        <v>1492</v>
      </c>
      <c r="B2028" s="167" t="s">
        <v>2158</v>
      </c>
      <c r="C2028" s="260" t="s">
        <v>68</v>
      </c>
      <c r="D2028" s="260" t="s">
        <v>2159</v>
      </c>
      <c r="E2028" s="527" t="s">
        <v>1495</v>
      </c>
      <c r="F2028" s="527"/>
      <c r="G2028" s="168" t="s">
        <v>1</v>
      </c>
      <c r="H2028" s="169">
        <v>4.8000000000000001E-2</v>
      </c>
      <c r="I2028" s="170">
        <v>2</v>
      </c>
      <c r="J2028" s="280">
        <v>0.09</v>
      </c>
    </row>
    <row r="2029" spans="1:10" x14ac:dyDescent="0.2">
      <c r="A2029" s="281"/>
      <c r="B2029" s="282"/>
      <c r="C2029" s="282"/>
      <c r="D2029" s="282"/>
      <c r="E2029" s="282"/>
      <c r="F2029" s="283"/>
      <c r="G2029" s="282"/>
      <c r="H2029" s="283"/>
      <c r="I2029" s="282"/>
      <c r="J2029" s="284"/>
    </row>
    <row r="2030" spans="1:10" ht="13.5" thickBot="1" x14ac:dyDescent="0.25">
      <c r="A2030" s="281"/>
      <c r="B2030" s="282"/>
      <c r="C2030" s="282"/>
      <c r="D2030" s="282"/>
      <c r="E2030" s="282"/>
      <c r="F2030" s="283"/>
      <c r="G2030" s="282"/>
      <c r="H2030" s="283"/>
      <c r="I2030" s="282"/>
      <c r="J2030" s="284"/>
    </row>
    <row r="2031" spans="1:10" ht="13.5" thickTop="1" x14ac:dyDescent="0.2">
      <c r="A2031" s="285"/>
      <c r="B2031" s="171"/>
      <c r="C2031" s="171"/>
      <c r="D2031" s="171"/>
      <c r="E2031" s="171"/>
      <c r="F2031" s="171"/>
      <c r="G2031" s="171"/>
      <c r="H2031" s="171"/>
      <c r="I2031" s="171"/>
      <c r="J2031" s="286"/>
    </row>
    <row r="2032" spans="1:10" ht="15" x14ac:dyDescent="0.2">
      <c r="A2032" s="273"/>
      <c r="B2032" s="157" t="s">
        <v>399</v>
      </c>
      <c r="C2032" s="268" t="s">
        <v>1472</v>
      </c>
      <c r="D2032" s="268" t="s">
        <v>1473</v>
      </c>
      <c r="E2032" s="525" t="s">
        <v>1474</v>
      </c>
      <c r="F2032" s="525"/>
      <c r="G2032" s="158" t="s">
        <v>1475</v>
      </c>
      <c r="H2032" s="157" t="s">
        <v>1476</v>
      </c>
      <c r="I2032" s="157" t="s">
        <v>1477</v>
      </c>
      <c r="J2032" s="274" t="s">
        <v>1478</v>
      </c>
    </row>
    <row r="2033" spans="1:10" ht="25.5" x14ac:dyDescent="0.2">
      <c r="A2033" s="275" t="s">
        <v>409</v>
      </c>
      <c r="B2033" s="159" t="s">
        <v>2414</v>
      </c>
      <c r="C2033" s="267" t="s">
        <v>68</v>
      </c>
      <c r="D2033" s="267" t="s">
        <v>1155</v>
      </c>
      <c r="E2033" s="526" t="s">
        <v>1864</v>
      </c>
      <c r="F2033" s="526"/>
      <c r="G2033" s="160" t="s">
        <v>1</v>
      </c>
      <c r="H2033" s="161">
        <v>1</v>
      </c>
      <c r="I2033" s="162">
        <v>64.709999999999994</v>
      </c>
      <c r="J2033" s="276">
        <v>64.709999999999994</v>
      </c>
    </row>
    <row r="2034" spans="1:10" ht="25.5" x14ac:dyDescent="0.2">
      <c r="A2034" s="277" t="s">
        <v>1482</v>
      </c>
      <c r="B2034" s="163" t="s">
        <v>1486</v>
      </c>
      <c r="C2034" s="259" t="s">
        <v>68</v>
      </c>
      <c r="D2034" s="259" t="s">
        <v>1487</v>
      </c>
      <c r="E2034" s="528" t="s">
        <v>1488</v>
      </c>
      <c r="F2034" s="528"/>
      <c r="G2034" s="164" t="s">
        <v>1489</v>
      </c>
      <c r="H2034" s="165">
        <v>5.4800000000000001E-2</v>
      </c>
      <c r="I2034" s="166">
        <v>18.670000000000002</v>
      </c>
      <c r="J2034" s="278">
        <v>1.02</v>
      </c>
    </row>
    <row r="2035" spans="1:10" ht="25.5" x14ac:dyDescent="0.2">
      <c r="A2035" s="277" t="s">
        <v>1482</v>
      </c>
      <c r="B2035" s="163" t="s">
        <v>1865</v>
      </c>
      <c r="C2035" s="259" t="s">
        <v>68</v>
      </c>
      <c r="D2035" s="259" t="s">
        <v>1866</v>
      </c>
      <c r="E2035" s="528" t="s">
        <v>1488</v>
      </c>
      <c r="F2035" s="528"/>
      <c r="G2035" s="164" t="s">
        <v>1489</v>
      </c>
      <c r="H2035" s="165">
        <v>0.17399999999999999</v>
      </c>
      <c r="I2035" s="166">
        <v>22.12</v>
      </c>
      <c r="J2035" s="278">
        <v>3.84</v>
      </c>
    </row>
    <row r="2036" spans="1:10" x14ac:dyDescent="0.2">
      <c r="A2036" s="279" t="s">
        <v>1492</v>
      </c>
      <c r="B2036" s="167" t="s">
        <v>2158</v>
      </c>
      <c r="C2036" s="260" t="s">
        <v>68</v>
      </c>
      <c r="D2036" s="260" t="s">
        <v>2159</v>
      </c>
      <c r="E2036" s="527" t="s">
        <v>1495</v>
      </c>
      <c r="F2036" s="527"/>
      <c r="G2036" s="168" t="s">
        <v>1</v>
      </c>
      <c r="H2036" s="169">
        <v>4.8000000000000001E-2</v>
      </c>
      <c r="I2036" s="170">
        <v>2</v>
      </c>
      <c r="J2036" s="280">
        <v>0.09</v>
      </c>
    </row>
    <row r="2037" spans="1:10" x14ac:dyDescent="0.2">
      <c r="A2037" s="279" t="s">
        <v>1492</v>
      </c>
      <c r="B2037" s="167" t="s">
        <v>2415</v>
      </c>
      <c r="C2037" s="260" t="s">
        <v>68</v>
      </c>
      <c r="D2037" s="260" t="s">
        <v>2416</v>
      </c>
      <c r="E2037" s="527" t="s">
        <v>1495</v>
      </c>
      <c r="F2037" s="527"/>
      <c r="G2037" s="168" t="s">
        <v>1</v>
      </c>
      <c r="H2037" s="169">
        <v>1</v>
      </c>
      <c r="I2037" s="170">
        <v>59.76</v>
      </c>
      <c r="J2037" s="280">
        <v>59.76</v>
      </c>
    </row>
    <row r="2038" spans="1:10" x14ac:dyDescent="0.2">
      <c r="A2038" s="281"/>
      <c r="B2038" s="282"/>
      <c r="C2038" s="282"/>
      <c r="D2038" s="282"/>
      <c r="E2038" s="282"/>
      <c r="F2038" s="283"/>
      <c r="G2038" s="282"/>
      <c r="H2038" s="283"/>
      <c r="I2038" s="282"/>
      <c r="J2038" s="284"/>
    </row>
    <row r="2039" spans="1:10" ht="13.5" thickBot="1" x14ac:dyDescent="0.25">
      <c r="A2039" s="281"/>
      <c r="B2039" s="282"/>
      <c r="C2039" s="282"/>
      <c r="D2039" s="282"/>
      <c r="E2039" s="282"/>
      <c r="F2039" s="283"/>
      <c r="G2039" s="282"/>
      <c r="H2039" s="283"/>
      <c r="I2039" s="282"/>
      <c r="J2039" s="284"/>
    </row>
    <row r="2040" spans="1:10" ht="13.5" thickTop="1" x14ac:dyDescent="0.2">
      <c r="A2040" s="285"/>
      <c r="B2040" s="171"/>
      <c r="C2040" s="171"/>
      <c r="D2040" s="171"/>
      <c r="E2040" s="171"/>
      <c r="F2040" s="171"/>
      <c r="G2040" s="171"/>
      <c r="H2040" s="171"/>
      <c r="I2040" s="171"/>
      <c r="J2040" s="286"/>
    </row>
    <row r="2041" spans="1:10" ht="15" x14ac:dyDescent="0.2">
      <c r="A2041" s="273"/>
      <c r="B2041" s="157" t="s">
        <v>399</v>
      </c>
      <c r="C2041" s="268" t="s">
        <v>1472</v>
      </c>
      <c r="D2041" s="268" t="s">
        <v>1473</v>
      </c>
      <c r="E2041" s="525" t="s">
        <v>1474</v>
      </c>
      <c r="F2041" s="525"/>
      <c r="G2041" s="158" t="s">
        <v>1475</v>
      </c>
      <c r="H2041" s="157" t="s">
        <v>1476</v>
      </c>
      <c r="I2041" s="157" t="s">
        <v>1477</v>
      </c>
      <c r="J2041" s="274" t="s">
        <v>1478</v>
      </c>
    </row>
    <row r="2042" spans="1:10" ht="25.5" x14ac:dyDescent="0.2">
      <c r="A2042" s="275" t="s">
        <v>409</v>
      </c>
      <c r="B2042" s="159" t="s">
        <v>2397</v>
      </c>
      <c r="C2042" s="267" t="s">
        <v>68</v>
      </c>
      <c r="D2042" s="267" t="s">
        <v>2398</v>
      </c>
      <c r="E2042" s="526" t="s">
        <v>1864</v>
      </c>
      <c r="F2042" s="526"/>
      <c r="G2042" s="160" t="s">
        <v>1</v>
      </c>
      <c r="H2042" s="161">
        <v>1</v>
      </c>
      <c r="I2042" s="162">
        <v>11.26</v>
      </c>
      <c r="J2042" s="276">
        <v>11.26</v>
      </c>
    </row>
    <row r="2043" spans="1:10" ht="25.5" x14ac:dyDescent="0.2">
      <c r="A2043" s="277" t="s">
        <v>1482</v>
      </c>
      <c r="B2043" s="163" t="s">
        <v>1865</v>
      </c>
      <c r="C2043" s="259" t="s">
        <v>68</v>
      </c>
      <c r="D2043" s="259" t="s">
        <v>1866</v>
      </c>
      <c r="E2043" s="528" t="s">
        <v>1488</v>
      </c>
      <c r="F2043" s="528"/>
      <c r="G2043" s="164" t="s">
        <v>1489</v>
      </c>
      <c r="H2043" s="165">
        <v>8.4500000000000006E-2</v>
      </c>
      <c r="I2043" s="166">
        <v>22.12</v>
      </c>
      <c r="J2043" s="278">
        <v>1.86</v>
      </c>
    </row>
    <row r="2044" spans="1:10" ht="25.5" x14ac:dyDescent="0.2">
      <c r="A2044" s="277" t="s">
        <v>1482</v>
      </c>
      <c r="B2044" s="163" t="s">
        <v>1486</v>
      </c>
      <c r="C2044" s="259" t="s">
        <v>68</v>
      </c>
      <c r="D2044" s="259" t="s">
        <v>1487</v>
      </c>
      <c r="E2044" s="528" t="s">
        <v>1488</v>
      </c>
      <c r="F2044" s="528"/>
      <c r="G2044" s="164" t="s">
        <v>1489</v>
      </c>
      <c r="H2044" s="165">
        <v>2.6599999999999999E-2</v>
      </c>
      <c r="I2044" s="166">
        <v>18.670000000000002</v>
      </c>
      <c r="J2044" s="278">
        <v>0.49</v>
      </c>
    </row>
    <row r="2045" spans="1:10" x14ac:dyDescent="0.2">
      <c r="A2045" s="279" t="s">
        <v>1492</v>
      </c>
      <c r="B2045" s="167" t="s">
        <v>2158</v>
      </c>
      <c r="C2045" s="260" t="s">
        <v>68</v>
      </c>
      <c r="D2045" s="260" t="s">
        <v>2159</v>
      </c>
      <c r="E2045" s="527" t="s">
        <v>1495</v>
      </c>
      <c r="F2045" s="527"/>
      <c r="G2045" s="168" t="s">
        <v>1</v>
      </c>
      <c r="H2045" s="169">
        <v>3.32E-2</v>
      </c>
      <c r="I2045" s="170">
        <v>2</v>
      </c>
      <c r="J2045" s="280">
        <v>0.06</v>
      </c>
    </row>
    <row r="2046" spans="1:10" ht="25.5" x14ac:dyDescent="0.2">
      <c r="A2046" s="279" t="s">
        <v>1492</v>
      </c>
      <c r="B2046" s="167" t="s">
        <v>2417</v>
      </c>
      <c r="C2046" s="260" t="s">
        <v>68</v>
      </c>
      <c r="D2046" s="260" t="s">
        <v>2418</v>
      </c>
      <c r="E2046" s="527" t="s">
        <v>1495</v>
      </c>
      <c r="F2046" s="527"/>
      <c r="G2046" s="168" t="s">
        <v>1</v>
      </c>
      <c r="H2046" s="169">
        <v>1</v>
      </c>
      <c r="I2046" s="170">
        <v>8.85</v>
      </c>
      <c r="J2046" s="280">
        <v>8.85</v>
      </c>
    </row>
    <row r="2047" spans="1:10" x14ac:dyDescent="0.2">
      <c r="A2047" s="281"/>
      <c r="B2047" s="282"/>
      <c r="C2047" s="282"/>
      <c r="D2047" s="282"/>
      <c r="E2047" s="282"/>
      <c r="F2047" s="283"/>
      <c r="G2047" s="282"/>
      <c r="H2047" s="283"/>
      <c r="I2047" s="282"/>
      <c r="J2047" s="284"/>
    </row>
    <row r="2048" spans="1:10" ht="13.5" thickBot="1" x14ac:dyDescent="0.25">
      <c r="A2048" s="281"/>
      <c r="B2048" s="282"/>
      <c r="C2048" s="282"/>
      <c r="D2048" s="282"/>
      <c r="E2048" s="282"/>
      <c r="F2048" s="283"/>
      <c r="G2048" s="282"/>
      <c r="H2048" s="283"/>
      <c r="I2048" s="282"/>
      <c r="J2048" s="284"/>
    </row>
    <row r="2049" spans="1:10" ht="13.5" thickTop="1" x14ac:dyDescent="0.2">
      <c r="A2049" s="285"/>
      <c r="B2049" s="171"/>
      <c r="C2049" s="171"/>
      <c r="D2049" s="171"/>
      <c r="E2049" s="171"/>
      <c r="F2049" s="171"/>
      <c r="G2049" s="171"/>
      <c r="H2049" s="171"/>
      <c r="I2049" s="171"/>
      <c r="J2049" s="286"/>
    </row>
    <row r="2050" spans="1:10" ht="15" x14ac:dyDescent="0.2">
      <c r="A2050" s="273"/>
      <c r="B2050" s="157" t="s">
        <v>399</v>
      </c>
      <c r="C2050" s="268" t="s">
        <v>1472</v>
      </c>
      <c r="D2050" s="268" t="s">
        <v>1473</v>
      </c>
      <c r="E2050" s="525" t="s">
        <v>1474</v>
      </c>
      <c r="F2050" s="525"/>
      <c r="G2050" s="158" t="s">
        <v>1475</v>
      </c>
      <c r="H2050" s="157" t="s">
        <v>1476</v>
      </c>
      <c r="I2050" s="157" t="s">
        <v>1477</v>
      </c>
      <c r="J2050" s="274" t="s">
        <v>1478</v>
      </c>
    </row>
    <row r="2051" spans="1:10" ht="25.5" x14ac:dyDescent="0.2">
      <c r="A2051" s="275" t="s">
        <v>409</v>
      </c>
      <c r="B2051" s="159" t="s">
        <v>2419</v>
      </c>
      <c r="C2051" s="267" t="s">
        <v>68</v>
      </c>
      <c r="D2051" s="267" t="s">
        <v>2420</v>
      </c>
      <c r="E2051" s="526" t="s">
        <v>1864</v>
      </c>
      <c r="F2051" s="526"/>
      <c r="G2051" s="160" t="s">
        <v>1</v>
      </c>
      <c r="H2051" s="161">
        <v>1</v>
      </c>
      <c r="I2051" s="162">
        <v>48.22</v>
      </c>
      <c r="J2051" s="276">
        <v>48.22</v>
      </c>
    </row>
    <row r="2052" spans="1:10" ht="25.5" x14ac:dyDescent="0.2">
      <c r="A2052" s="277" t="s">
        <v>1482</v>
      </c>
      <c r="B2052" s="163" t="s">
        <v>1865</v>
      </c>
      <c r="C2052" s="259" t="s">
        <v>68</v>
      </c>
      <c r="D2052" s="259" t="s">
        <v>1866</v>
      </c>
      <c r="E2052" s="528" t="s">
        <v>1488</v>
      </c>
      <c r="F2052" s="528"/>
      <c r="G2052" s="164" t="s">
        <v>1489</v>
      </c>
      <c r="H2052" s="165">
        <v>0.1525</v>
      </c>
      <c r="I2052" s="166">
        <v>22.12</v>
      </c>
      <c r="J2052" s="278">
        <v>3.37</v>
      </c>
    </row>
    <row r="2053" spans="1:10" ht="25.5" x14ac:dyDescent="0.2">
      <c r="A2053" s="277" t="s">
        <v>1482</v>
      </c>
      <c r="B2053" s="163" t="s">
        <v>1486</v>
      </c>
      <c r="C2053" s="259" t="s">
        <v>68</v>
      </c>
      <c r="D2053" s="259" t="s">
        <v>1487</v>
      </c>
      <c r="E2053" s="528" t="s">
        <v>1488</v>
      </c>
      <c r="F2053" s="528"/>
      <c r="G2053" s="164" t="s">
        <v>1489</v>
      </c>
      <c r="H2053" s="165">
        <v>4.8099999999999997E-2</v>
      </c>
      <c r="I2053" s="166">
        <v>18.670000000000002</v>
      </c>
      <c r="J2053" s="278">
        <v>0.89</v>
      </c>
    </row>
    <row r="2054" spans="1:10" x14ac:dyDescent="0.2">
      <c r="A2054" s="279" t="s">
        <v>1492</v>
      </c>
      <c r="B2054" s="167" t="s">
        <v>2421</v>
      </c>
      <c r="C2054" s="260" t="s">
        <v>68</v>
      </c>
      <c r="D2054" s="260" t="s">
        <v>2422</v>
      </c>
      <c r="E2054" s="527" t="s">
        <v>1495</v>
      </c>
      <c r="F2054" s="527"/>
      <c r="G2054" s="168" t="s">
        <v>1</v>
      </c>
      <c r="H2054" s="169">
        <v>1</v>
      </c>
      <c r="I2054" s="170">
        <v>43.92</v>
      </c>
      <c r="J2054" s="280">
        <v>43.92</v>
      </c>
    </row>
    <row r="2055" spans="1:10" x14ac:dyDescent="0.2">
      <c r="A2055" s="279" t="s">
        <v>1492</v>
      </c>
      <c r="B2055" s="167" t="s">
        <v>2158</v>
      </c>
      <c r="C2055" s="260" t="s">
        <v>68</v>
      </c>
      <c r="D2055" s="260" t="s">
        <v>2159</v>
      </c>
      <c r="E2055" s="527" t="s">
        <v>1495</v>
      </c>
      <c r="F2055" s="527"/>
      <c r="G2055" s="168" t="s">
        <v>1</v>
      </c>
      <c r="H2055" s="169">
        <v>2.1000000000000001E-2</v>
      </c>
      <c r="I2055" s="170">
        <v>2</v>
      </c>
      <c r="J2055" s="280">
        <v>0.04</v>
      </c>
    </row>
    <row r="2056" spans="1:10" x14ac:dyDescent="0.2">
      <c r="A2056" s="281"/>
      <c r="B2056" s="282"/>
      <c r="C2056" s="282"/>
      <c r="D2056" s="282"/>
      <c r="E2056" s="282"/>
      <c r="F2056" s="283"/>
      <c r="G2056" s="282"/>
      <c r="H2056" s="283"/>
      <c r="I2056" s="282"/>
      <c r="J2056" s="284"/>
    </row>
    <row r="2057" spans="1:10" ht="13.5" thickBot="1" x14ac:dyDescent="0.25">
      <c r="A2057" s="281"/>
      <c r="B2057" s="282"/>
      <c r="C2057" s="282"/>
      <c r="D2057" s="282"/>
      <c r="E2057" s="282"/>
      <c r="F2057" s="283"/>
      <c r="G2057" s="282"/>
      <c r="H2057" s="283"/>
      <c r="I2057" s="282"/>
      <c r="J2057" s="284"/>
    </row>
    <row r="2058" spans="1:10" ht="13.5" thickTop="1" x14ac:dyDescent="0.2">
      <c r="A2058" s="285"/>
      <c r="B2058" s="171"/>
      <c r="C2058" s="171"/>
      <c r="D2058" s="171"/>
      <c r="E2058" s="171"/>
      <c r="F2058" s="171"/>
      <c r="G2058" s="171"/>
      <c r="H2058" s="171"/>
      <c r="I2058" s="171"/>
      <c r="J2058" s="286"/>
    </row>
    <row r="2059" spans="1:10" ht="15" x14ac:dyDescent="0.2">
      <c r="A2059" s="273"/>
      <c r="B2059" s="157" t="s">
        <v>399</v>
      </c>
      <c r="C2059" s="268" t="s">
        <v>1472</v>
      </c>
      <c r="D2059" s="268" t="s">
        <v>1473</v>
      </c>
      <c r="E2059" s="525" t="s">
        <v>1474</v>
      </c>
      <c r="F2059" s="525"/>
      <c r="G2059" s="158" t="s">
        <v>1475</v>
      </c>
      <c r="H2059" s="157" t="s">
        <v>1476</v>
      </c>
      <c r="I2059" s="157" t="s">
        <v>1477</v>
      </c>
      <c r="J2059" s="274" t="s">
        <v>1478</v>
      </c>
    </row>
    <row r="2060" spans="1:10" ht="25.5" x14ac:dyDescent="0.2">
      <c r="A2060" s="275" t="s">
        <v>409</v>
      </c>
      <c r="B2060" s="159" t="s">
        <v>2423</v>
      </c>
      <c r="C2060" s="267" t="s">
        <v>68</v>
      </c>
      <c r="D2060" s="267" t="s">
        <v>2424</v>
      </c>
      <c r="E2060" s="526" t="s">
        <v>1864</v>
      </c>
      <c r="F2060" s="526"/>
      <c r="G2060" s="160" t="s">
        <v>1</v>
      </c>
      <c r="H2060" s="161">
        <v>1</v>
      </c>
      <c r="I2060" s="162">
        <v>367.65</v>
      </c>
      <c r="J2060" s="276">
        <v>367.65</v>
      </c>
    </row>
    <row r="2061" spans="1:10" ht="25.5" x14ac:dyDescent="0.2">
      <c r="A2061" s="277" t="s">
        <v>1482</v>
      </c>
      <c r="B2061" s="163" t="s">
        <v>1865</v>
      </c>
      <c r="C2061" s="259" t="s">
        <v>68</v>
      </c>
      <c r="D2061" s="259" t="s">
        <v>1866</v>
      </c>
      <c r="E2061" s="528" t="s">
        <v>1488</v>
      </c>
      <c r="F2061" s="528"/>
      <c r="G2061" s="164" t="s">
        <v>1489</v>
      </c>
      <c r="H2061" s="165">
        <v>0.94850000000000001</v>
      </c>
      <c r="I2061" s="166">
        <v>22.12</v>
      </c>
      <c r="J2061" s="278">
        <v>20.98</v>
      </c>
    </row>
    <row r="2062" spans="1:10" ht="25.5" x14ac:dyDescent="0.2">
      <c r="A2062" s="277" t="s">
        <v>1482</v>
      </c>
      <c r="B2062" s="163" t="s">
        <v>1486</v>
      </c>
      <c r="C2062" s="259" t="s">
        <v>68</v>
      </c>
      <c r="D2062" s="259" t="s">
        <v>1487</v>
      </c>
      <c r="E2062" s="528" t="s">
        <v>1488</v>
      </c>
      <c r="F2062" s="528"/>
      <c r="G2062" s="164" t="s">
        <v>1489</v>
      </c>
      <c r="H2062" s="165">
        <v>0.29880000000000001</v>
      </c>
      <c r="I2062" s="166">
        <v>18.670000000000002</v>
      </c>
      <c r="J2062" s="278">
        <v>5.57</v>
      </c>
    </row>
    <row r="2063" spans="1:10" ht="25.5" x14ac:dyDescent="0.2">
      <c r="A2063" s="279" t="s">
        <v>1492</v>
      </c>
      <c r="B2063" s="167" t="s">
        <v>2425</v>
      </c>
      <c r="C2063" s="260" t="s">
        <v>68</v>
      </c>
      <c r="D2063" s="260" t="s">
        <v>2426</v>
      </c>
      <c r="E2063" s="527" t="s">
        <v>1495</v>
      </c>
      <c r="F2063" s="527"/>
      <c r="G2063" s="168" t="s">
        <v>1</v>
      </c>
      <c r="H2063" s="169">
        <v>1</v>
      </c>
      <c r="I2063" s="170">
        <v>225.54</v>
      </c>
      <c r="J2063" s="280">
        <v>225.54</v>
      </c>
    </row>
    <row r="2064" spans="1:10" ht="38.25" x14ac:dyDescent="0.2">
      <c r="A2064" s="279" t="s">
        <v>1492</v>
      </c>
      <c r="B2064" s="167" t="s">
        <v>1869</v>
      </c>
      <c r="C2064" s="260" t="s">
        <v>68</v>
      </c>
      <c r="D2064" s="260" t="s">
        <v>1870</v>
      </c>
      <c r="E2064" s="527" t="s">
        <v>1495</v>
      </c>
      <c r="F2064" s="527"/>
      <c r="G2064" s="168" t="s">
        <v>1</v>
      </c>
      <c r="H2064" s="169">
        <v>6</v>
      </c>
      <c r="I2064" s="170">
        <v>19.260000000000002</v>
      </c>
      <c r="J2064" s="280">
        <v>115.56</v>
      </c>
    </row>
    <row r="2065" spans="1:10" x14ac:dyDescent="0.2">
      <c r="A2065" s="281"/>
      <c r="B2065" s="282"/>
      <c r="C2065" s="282"/>
      <c r="D2065" s="282"/>
      <c r="E2065" s="282"/>
      <c r="F2065" s="283"/>
      <c r="G2065" s="282"/>
      <c r="H2065" s="283"/>
      <c r="I2065" s="282"/>
      <c r="J2065" s="284"/>
    </row>
    <row r="2066" spans="1:10" ht="13.5" thickBot="1" x14ac:dyDescent="0.25">
      <c r="A2066" s="281"/>
      <c r="B2066" s="282"/>
      <c r="C2066" s="282"/>
      <c r="D2066" s="282"/>
      <c r="E2066" s="282"/>
      <c r="F2066" s="283"/>
      <c r="G2066" s="282"/>
      <c r="H2066" s="283"/>
      <c r="I2066" s="282"/>
      <c r="J2066" s="284"/>
    </row>
    <row r="2067" spans="1:10" ht="13.5" thickTop="1" x14ac:dyDescent="0.2">
      <c r="A2067" s="285"/>
      <c r="B2067" s="171"/>
      <c r="C2067" s="171"/>
      <c r="D2067" s="171"/>
      <c r="E2067" s="171"/>
      <c r="F2067" s="171"/>
      <c r="G2067" s="171"/>
      <c r="H2067" s="171"/>
      <c r="I2067" s="171"/>
      <c r="J2067" s="286"/>
    </row>
    <row r="2068" spans="1:10" ht="15" x14ac:dyDescent="0.2">
      <c r="A2068" s="273"/>
      <c r="B2068" s="157" t="s">
        <v>399</v>
      </c>
      <c r="C2068" s="268" t="s">
        <v>1472</v>
      </c>
      <c r="D2068" s="268" t="s">
        <v>1473</v>
      </c>
      <c r="E2068" s="525" t="s">
        <v>1474</v>
      </c>
      <c r="F2068" s="525"/>
      <c r="G2068" s="158" t="s">
        <v>1475</v>
      </c>
      <c r="H2068" s="157" t="s">
        <v>1476</v>
      </c>
      <c r="I2068" s="157" t="s">
        <v>1477</v>
      </c>
      <c r="J2068" s="274" t="s">
        <v>1478</v>
      </c>
    </row>
    <row r="2069" spans="1:10" ht="25.5" x14ac:dyDescent="0.2">
      <c r="A2069" s="275" t="s">
        <v>409</v>
      </c>
      <c r="B2069" s="159" t="s">
        <v>2427</v>
      </c>
      <c r="C2069" s="267" t="s">
        <v>68</v>
      </c>
      <c r="D2069" s="267" t="s">
        <v>2428</v>
      </c>
      <c r="E2069" s="526" t="s">
        <v>1864</v>
      </c>
      <c r="F2069" s="526"/>
      <c r="G2069" s="160" t="s">
        <v>1</v>
      </c>
      <c r="H2069" s="161">
        <v>1</v>
      </c>
      <c r="I2069" s="162">
        <v>353.63</v>
      </c>
      <c r="J2069" s="276">
        <v>353.63</v>
      </c>
    </row>
    <row r="2070" spans="1:10" ht="25.5" x14ac:dyDescent="0.2">
      <c r="A2070" s="277" t="s">
        <v>1482</v>
      </c>
      <c r="B2070" s="163" t="s">
        <v>1486</v>
      </c>
      <c r="C2070" s="259" t="s">
        <v>68</v>
      </c>
      <c r="D2070" s="259" t="s">
        <v>1487</v>
      </c>
      <c r="E2070" s="528" t="s">
        <v>1488</v>
      </c>
      <c r="F2070" s="528"/>
      <c r="G2070" s="164" t="s">
        <v>1489</v>
      </c>
      <c r="H2070" s="165">
        <v>0.29880000000000001</v>
      </c>
      <c r="I2070" s="166">
        <v>18.670000000000002</v>
      </c>
      <c r="J2070" s="278">
        <v>5.57</v>
      </c>
    </row>
    <row r="2071" spans="1:10" ht="25.5" x14ac:dyDescent="0.2">
      <c r="A2071" s="277" t="s">
        <v>1482</v>
      </c>
      <c r="B2071" s="163" t="s">
        <v>1865</v>
      </c>
      <c r="C2071" s="259" t="s">
        <v>68</v>
      </c>
      <c r="D2071" s="259" t="s">
        <v>1866</v>
      </c>
      <c r="E2071" s="528" t="s">
        <v>1488</v>
      </c>
      <c r="F2071" s="528"/>
      <c r="G2071" s="164" t="s">
        <v>1489</v>
      </c>
      <c r="H2071" s="165">
        <v>0.94850000000000001</v>
      </c>
      <c r="I2071" s="166">
        <v>22.12</v>
      </c>
      <c r="J2071" s="278">
        <v>20.98</v>
      </c>
    </row>
    <row r="2072" spans="1:10" ht="25.5" x14ac:dyDescent="0.2">
      <c r="A2072" s="279" t="s">
        <v>1492</v>
      </c>
      <c r="B2072" s="167" t="s">
        <v>2429</v>
      </c>
      <c r="C2072" s="260" t="s">
        <v>68</v>
      </c>
      <c r="D2072" s="260" t="s">
        <v>2430</v>
      </c>
      <c r="E2072" s="527" t="s">
        <v>1495</v>
      </c>
      <c r="F2072" s="527"/>
      <c r="G2072" s="168" t="s">
        <v>1</v>
      </c>
      <c r="H2072" s="169">
        <v>1</v>
      </c>
      <c r="I2072" s="170">
        <v>211.52</v>
      </c>
      <c r="J2072" s="280">
        <v>211.52</v>
      </c>
    </row>
    <row r="2073" spans="1:10" ht="38.25" x14ac:dyDescent="0.2">
      <c r="A2073" s="279" t="s">
        <v>1492</v>
      </c>
      <c r="B2073" s="167" t="s">
        <v>1869</v>
      </c>
      <c r="C2073" s="260" t="s">
        <v>68</v>
      </c>
      <c r="D2073" s="260" t="s">
        <v>1870</v>
      </c>
      <c r="E2073" s="527" t="s">
        <v>1495</v>
      </c>
      <c r="F2073" s="527"/>
      <c r="G2073" s="168" t="s">
        <v>1</v>
      </c>
      <c r="H2073" s="169">
        <v>6</v>
      </c>
      <c r="I2073" s="170">
        <v>19.260000000000002</v>
      </c>
      <c r="J2073" s="280">
        <v>115.56</v>
      </c>
    </row>
    <row r="2074" spans="1:10" x14ac:dyDescent="0.2">
      <c r="A2074" s="281"/>
      <c r="B2074" s="282"/>
      <c r="C2074" s="282"/>
      <c r="D2074" s="282"/>
      <c r="E2074" s="282"/>
      <c r="F2074" s="283"/>
      <c r="G2074" s="282"/>
      <c r="H2074" s="283"/>
      <c r="I2074" s="282"/>
      <c r="J2074" s="284"/>
    </row>
    <row r="2075" spans="1:10" ht="13.5" thickBot="1" x14ac:dyDescent="0.25">
      <c r="A2075" s="281"/>
      <c r="B2075" s="282"/>
      <c r="C2075" s="282"/>
      <c r="D2075" s="282"/>
      <c r="E2075" s="282"/>
      <c r="F2075" s="283"/>
      <c r="G2075" s="282"/>
      <c r="H2075" s="283"/>
      <c r="I2075" s="282"/>
      <c r="J2075" s="284"/>
    </row>
    <row r="2076" spans="1:10" ht="13.5" thickTop="1" x14ac:dyDescent="0.2">
      <c r="A2076" s="285"/>
      <c r="B2076" s="171"/>
      <c r="C2076" s="171"/>
      <c r="D2076" s="171"/>
      <c r="E2076" s="171"/>
      <c r="F2076" s="171"/>
      <c r="G2076" s="171"/>
      <c r="H2076" s="171"/>
      <c r="I2076" s="171"/>
      <c r="J2076" s="286"/>
    </row>
    <row r="2077" spans="1:10" ht="15" x14ac:dyDescent="0.2">
      <c r="A2077" s="273"/>
      <c r="B2077" s="157" t="s">
        <v>399</v>
      </c>
      <c r="C2077" s="268" t="s">
        <v>1472</v>
      </c>
      <c r="D2077" s="268" t="s">
        <v>1473</v>
      </c>
      <c r="E2077" s="525" t="s">
        <v>1474</v>
      </c>
      <c r="F2077" s="525"/>
      <c r="G2077" s="158" t="s">
        <v>1475</v>
      </c>
      <c r="H2077" s="157" t="s">
        <v>1476</v>
      </c>
      <c r="I2077" s="157" t="s">
        <v>1477</v>
      </c>
      <c r="J2077" s="274" t="s">
        <v>1478</v>
      </c>
    </row>
    <row r="2078" spans="1:10" ht="38.25" x14ac:dyDescent="0.2">
      <c r="A2078" s="275" t="s">
        <v>409</v>
      </c>
      <c r="B2078" s="159" t="s">
        <v>2431</v>
      </c>
      <c r="C2078" s="267" t="s">
        <v>68</v>
      </c>
      <c r="D2078" s="267" t="s">
        <v>2432</v>
      </c>
      <c r="E2078" s="526" t="s">
        <v>1864</v>
      </c>
      <c r="F2078" s="526"/>
      <c r="G2078" s="160" t="s">
        <v>1</v>
      </c>
      <c r="H2078" s="161">
        <v>1</v>
      </c>
      <c r="I2078" s="162">
        <v>631.91</v>
      </c>
      <c r="J2078" s="276">
        <v>631.91</v>
      </c>
    </row>
    <row r="2079" spans="1:10" ht="25.5" x14ac:dyDescent="0.2">
      <c r="A2079" s="277" t="s">
        <v>1482</v>
      </c>
      <c r="B2079" s="163" t="s">
        <v>1486</v>
      </c>
      <c r="C2079" s="259" t="s">
        <v>68</v>
      </c>
      <c r="D2079" s="259" t="s">
        <v>1487</v>
      </c>
      <c r="E2079" s="528" t="s">
        <v>1488</v>
      </c>
      <c r="F2079" s="528"/>
      <c r="G2079" s="164" t="s">
        <v>1489</v>
      </c>
      <c r="H2079" s="165">
        <v>0.19919999999999999</v>
      </c>
      <c r="I2079" s="166">
        <v>18.670000000000002</v>
      </c>
      <c r="J2079" s="278">
        <v>3.71</v>
      </c>
    </row>
    <row r="2080" spans="1:10" ht="25.5" x14ac:dyDescent="0.2">
      <c r="A2080" s="277" t="s">
        <v>1482</v>
      </c>
      <c r="B2080" s="163" t="s">
        <v>1865</v>
      </c>
      <c r="C2080" s="259" t="s">
        <v>68</v>
      </c>
      <c r="D2080" s="259" t="s">
        <v>1866</v>
      </c>
      <c r="E2080" s="528" t="s">
        <v>1488</v>
      </c>
      <c r="F2080" s="528"/>
      <c r="G2080" s="164" t="s">
        <v>1489</v>
      </c>
      <c r="H2080" s="165">
        <v>0.63229999999999997</v>
      </c>
      <c r="I2080" s="166">
        <v>22.12</v>
      </c>
      <c r="J2080" s="278">
        <v>13.98</v>
      </c>
    </row>
    <row r="2081" spans="1:10" ht="25.5" x14ac:dyDescent="0.2">
      <c r="A2081" s="279" t="s">
        <v>1492</v>
      </c>
      <c r="B2081" s="167" t="s">
        <v>2433</v>
      </c>
      <c r="C2081" s="260" t="s">
        <v>68</v>
      </c>
      <c r="D2081" s="260" t="s">
        <v>2434</v>
      </c>
      <c r="E2081" s="527" t="s">
        <v>1495</v>
      </c>
      <c r="F2081" s="527"/>
      <c r="G2081" s="168" t="s">
        <v>1</v>
      </c>
      <c r="H2081" s="169">
        <v>1</v>
      </c>
      <c r="I2081" s="170">
        <v>537.17999999999995</v>
      </c>
      <c r="J2081" s="280">
        <v>537.17999999999995</v>
      </c>
    </row>
    <row r="2082" spans="1:10" ht="38.25" x14ac:dyDescent="0.2">
      <c r="A2082" s="279" t="s">
        <v>1492</v>
      </c>
      <c r="B2082" s="167" t="s">
        <v>1869</v>
      </c>
      <c r="C2082" s="260" t="s">
        <v>68</v>
      </c>
      <c r="D2082" s="260" t="s">
        <v>1870</v>
      </c>
      <c r="E2082" s="527" t="s">
        <v>1495</v>
      </c>
      <c r="F2082" s="527"/>
      <c r="G2082" s="168" t="s">
        <v>1</v>
      </c>
      <c r="H2082" s="169">
        <v>4</v>
      </c>
      <c r="I2082" s="170">
        <v>19.260000000000002</v>
      </c>
      <c r="J2082" s="280">
        <v>77.040000000000006</v>
      </c>
    </row>
    <row r="2083" spans="1:10" x14ac:dyDescent="0.2">
      <c r="A2083" s="281"/>
      <c r="B2083" s="282"/>
      <c r="C2083" s="282"/>
      <c r="D2083" s="282"/>
      <c r="E2083" s="282"/>
      <c r="F2083" s="283"/>
      <c r="G2083" s="282"/>
      <c r="H2083" s="283"/>
      <c r="I2083" s="282"/>
      <c r="J2083" s="284"/>
    </row>
    <row r="2084" spans="1:10" ht="13.5" thickBot="1" x14ac:dyDescent="0.25">
      <c r="A2084" s="281"/>
      <c r="B2084" s="282"/>
      <c r="C2084" s="282"/>
      <c r="D2084" s="282"/>
      <c r="E2084" s="282"/>
      <c r="F2084" s="283"/>
      <c r="G2084" s="282"/>
      <c r="H2084" s="283"/>
      <c r="I2084" s="282"/>
      <c r="J2084" s="284"/>
    </row>
    <row r="2085" spans="1:10" ht="13.5" thickTop="1" x14ac:dyDescent="0.2">
      <c r="A2085" s="285"/>
      <c r="B2085" s="171"/>
      <c r="C2085" s="171"/>
      <c r="D2085" s="171"/>
      <c r="E2085" s="171"/>
      <c r="F2085" s="171"/>
      <c r="G2085" s="171"/>
      <c r="H2085" s="171"/>
      <c r="I2085" s="171"/>
      <c r="J2085" s="286"/>
    </row>
    <row r="2086" spans="1:10" ht="15" x14ac:dyDescent="0.2">
      <c r="A2086" s="273"/>
      <c r="B2086" s="157" t="s">
        <v>399</v>
      </c>
      <c r="C2086" s="268" t="s">
        <v>1472</v>
      </c>
      <c r="D2086" s="268" t="s">
        <v>1473</v>
      </c>
      <c r="E2086" s="525" t="s">
        <v>1474</v>
      </c>
      <c r="F2086" s="525"/>
      <c r="G2086" s="158" t="s">
        <v>1475</v>
      </c>
      <c r="H2086" s="157" t="s">
        <v>1476</v>
      </c>
      <c r="I2086" s="157" t="s">
        <v>1477</v>
      </c>
      <c r="J2086" s="274" t="s">
        <v>1478</v>
      </c>
    </row>
    <row r="2087" spans="1:10" ht="25.5" x14ac:dyDescent="0.2">
      <c r="A2087" s="275" t="s">
        <v>409</v>
      </c>
      <c r="B2087" s="159" t="s">
        <v>2435</v>
      </c>
      <c r="C2087" s="267" t="s">
        <v>68</v>
      </c>
      <c r="D2087" s="267" t="s">
        <v>2436</v>
      </c>
      <c r="E2087" s="526" t="s">
        <v>1864</v>
      </c>
      <c r="F2087" s="526"/>
      <c r="G2087" s="160" t="s">
        <v>1</v>
      </c>
      <c r="H2087" s="161">
        <v>1</v>
      </c>
      <c r="I2087" s="162">
        <v>1166.17</v>
      </c>
      <c r="J2087" s="276">
        <v>1166.17</v>
      </c>
    </row>
    <row r="2088" spans="1:10" ht="25.5" x14ac:dyDescent="0.2">
      <c r="A2088" s="277" t="s">
        <v>1482</v>
      </c>
      <c r="B2088" s="163" t="s">
        <v>1486</v>
      </c>
      <c r="C2088" s="259" t="s">
        <v>68</v>
      </c>
      <c r="D2088" s="259" t="s">
        <v>1487</v>
      </c>
      <c r="E2088" s="528" t="s">
        <v>1488</v>
      </c>
      <c r="F2088" s="528"/>
      <c r="G2088" s="164" t="s">
        <v>1489</v>
      </c>
      <c r="H2088" s="165">
        <v>0.39850000000000002</v>
      </c>
      <c r="I2088" s="166">
        <v>18.670000000000002</v>
      </c>
      <c r="J2088" s="278">
        <v>7.43</v>
      </c>
    </row>
    <row r="2089" spans="1:10" ht="25.5" x14ac:dyDescent="0.2">
      <c r="A2089" s="277" t="s">
        <v>1482</v>
      </c>
      <c r="B2089" s="163" t="s">
        <v>1865</v>
      </c>
      <c r="C2089" s="259" t="s">
        <v>68</v>
      </c>
      <c r="D2089" s="259" t="s">
        <v>1866</v>
      </c>
      <c r="E2089" s="528" t="s">
        <v>1488</v>
      </c>
      <c r="F2089" s="528"/>
      <c r="G2089" s="164" t="s">
        <v>1489</v>
      </c>
      <c r="H2089" s="165">
        <v>1.2646999999999999</v>
      </c>
      <c r="I2089" s="166">
        <v>22.12</v>
      </c>
      <c r="J2089" s="278">
        <v>27.97</v>
      </c>
    </row>
    <row r="2090" spans="1:10" ht="25.5" x14ac:dyDescent="0.2">
      <c r="A2090" s="279" t="s">
        <v>1492</v>
      </c>
      <c r="B2090" s="167" t="s">
        <v>2437</v>
      </c>
      <c r="C2090" s="260" t="s">
        <v>68</v>
      </c>
      <c r="D2090" s="260" t="s">
        <v>2438</v>
      </c>
      <c r="E2090" s="527" t="s">
        <v>1495</v>
      </c>
      <c r="F2090" s="527"/>
      <c r="G2090" s="168" t="s">
        <v>1</v>
      </c>
      <c r="H2090" s="169">
        <v>1</v>
      </c>
      <c r="I2090" s="170">
        <v>976.69</v>
      </c>
      <c r="J2090" s="280">
        <v>976.69</v>
      </c>
    </row>
    <row r="2091" spans="1:10" ht="38.25" x14ac:dyDescent="0.2">
      <c r="A2091" s="279" t="s">
        <v>1492</v>
      </c>
      <c r="B2091" s="167" t="s">
        <v>1869</v>
      </c>
      <c r="C2091" s="260" t="s">
        <v>68</v>
      </c>
      <c r="D2091" s="260" t="s">
        <v>1870</v>
      </c>
      <c r="E2091" s="527" t="s">
        <v>1495</v>
      </c>
      <c r="F2091" s="527"/>
      <c r="G2091" s="168" t="s">
        <v>1</v>
      </c>
      <c r="H2091" s="169">
        <v>8</v>
      </c>
      <c r="I2091" s="170">
        <v>19.260000000000002</v>
      </c>
      <c r="J2091" s="280">
        <v>154.08000000000001</v>
      </c>
    </row>
    <row r="2092" spans="1:10" x14ac:dyDescent="0.2">
      <c r="A2092" s="281"/>
      <c r="B2092" s="282"/>
      <c r="C2092" s="282"/>
      <c r="D2092" s="282"/>
      <c r="E2092" s="282"/>
      <c r="F2092" s="283"/>
      <c r="G2092" s="282"/>
      <c r="H2092" s="283"/>
      <c r="I2092" s="282"/>
      <c r="J2092" s="284"/>
    </row>
    <row r="2093" spans="1:10" ht="13.5" thickBot="1" x14ac:dyDescent="0.25">
      <c r="A2093" s="281"/>
      <c r="B2093" s="282"/>
      <c r="C2093" s="282"/>
      <c r="D2093" s="282"/>
      <c r="E2093" s="282"/>
      <c r="F2093" s="283"/>
      <c r="G2093" s="282"/>
      <c r="H2093" s="283"/>
      <c r="I2093" s="282"/>
      <c r="J2093" s="284"/>
    </row>
    <row r="2094" spans="1:10" ht="13.5" thickTop="1" x14ac:dyDescent="0.2">
      <c r="A2094" s="285"/>
      <c r="B2094" s="171"/>
      <c r="C2094" s="171"/>
      <c r="D2094" s="171"/>
      <c r="E2094" s="171"/>
      <c r="F2094" s="171"/>
      <c r="G2094" s="171"/>
      <c r="H2094" s="171"/>
      <c r="I2094" s="171"/>
      <c r="J2094" s="286"/>
    </row>
    <row r="2095" spans="1:10" ht="15" x14ac:dyDescent="0.2">
      <c r="A2095" s="273"/>
      <c r="B2095" s="157" t="s">
        <v>399</v>
      </c>
      <c r="C2095" s="268" t="s">
        <v>1472</v>
      </c>
      <c r="D2095" s="268" t="s">
        <v>1473</v>
      </c>
      <c r="E2095" s="525" t="s">
        <v>1474</v>
      </c>
      <c r="F2095" s="525"/>
      <c r="G2095" s="158" t="s">
        <v>1475</v>
      </c>
      <c r="H2095" s="157" t="s">
        <v>1476</v>
      </c>
      <c r="I2095" s="157" t="s">
        <v>1477</v>
      </c>
      <c r="J2095" s="274" t="s">
        <v>1478</v>
      </c>
    </row>
    <row r="2096" spans="1:10" ht="38.25" x14ac:dyDescent="0.2">
      <c r="A2096" s="275" t="s">
        <v>409</v>
      </c>
      <c r="B2096" s="159" t="s">
        <v>2439</v>
      </c>
      <c r="C2096" s="267" t="s">
        <v>68</v>
      </c>
      <c r="D2096" s="267" t="s">
        <v>2440</v>
      </c>
      <c r="E2096" s="526" t="s">
        <v>1864</v>
      </c>
      <c r="F2096" s="526"/>
      <c r="G2096" s="160" t="s">
        <v>8</v>
      </c>
      <c r="H2096" s="161">
        <v>1</v>
      </c>
      <c r="I2096" s="162">
        <v>37.92</v>
      </c>
      <c r="J2096" s="276">
        <v>37.92</v>
      </c>
    </row>
    <row r="2097" spans="1:10" ht="25.5" x14ac:dyDescent="0.2">
      <c r="A2097" s="277" t="s">
        <v>1482</v>
      </c>
      <c r="B2097" s="163" t="s">
        <v>1998</v>
      </c>
      <c r="C2097" s="259" t="s">
        <v>68</v>
      </c>
      <c r="D2097" s="259" t="s">
        <v>1999</v>
      </c>
      <c r="E2097" s="528" t="s">
        <v>1488</v>
      </c>
      <c r="F2097" s="528"/>
      <c r="G2097" s="164" t="s">
        <v>1489</v>
      </c>
      <c r="H2097" s="165">
        <v>0.29699999999999999</v>
      </c>
      <c r="I2097" s="166">
        <v>18.84</v>
      </c>
      <c r="J2097" s="278">
        <v>5.59</v>
      </c>
    </row>
    <row r="2098" spans="1:10" ht="25.5" x14ac:dyDescent="0.2">
      <c r="A2098" s="277" t="s">
        <v>1482</v>
      </c>
      <c r="B2098" s="163" t="s">
        <v>1865</v>
      </c>
      <c r="C2098" s="259" t="s">
        <v>68</v>
      </c>
      <c r="D2098" s="259" t="s">
        <v>1866</v>
      </c>
      <c r="E2098" s="528" t="s">
        <v>1488</v>
      </c>
      <c r="F2098" s="528"/>
      <c r="G2098" s="164" t="s">
        <v>1489</v>
      </c>
      <c r="H2098" s="165">
        <v>0.29699999999999999</v>
      </c>
      <c r="I2098" s="166">
        <v>22.12</v>
      </c>
      <c r="J2098" s="278">
        <v>6.56</v>
      </c>
    </row>
    <row r="2099" spans="1:10" ht="25.5" x14ac:dyDescent="0.2">
      <c r="A2099" s="279" t="s">
        <v>1492</v>
      </c>
      <c r="B2099" s="167" t="s">
        <v>2441</v>
      </c>
      <c r="C2099" s="260" t="s">
        <v>68</v>
      </c>
      <c r="D2099" s="260" t="s">
        <v>2442</v>
      </c>
      <c r="E2099" s="527" t="s">
        <v>1495</v>
      </c>
      <c r="F2099" s="527"/>
      <c r="G2099" s="168" t="s">
        <v>8</v>
      </c>
      <c r="H2099" s="169">
        <v>1.0389999999999999</v>
      </c>
      <c r="I2099" s="170">
        <v>24.81</v>
      </c>
      <c r="J2099" s="280">
        <v>25.77</v>
      </c>
    </row>
    <row r="2100" spans="1:10" x14ac:dyDescent="0.2">
      <c r="A2100" s="281"/>
      <c r="B2100" s="282"/>
      <c r="C2100" s="282"/>
      <c r="D2100" s="282"/>
      <c r="E2100" s="282"/>
      <c r="F2100" s="283"/>
      <c r="G2100" s="282"/>
      <c r="H2100" s="283"/>
      <c r="I2100" s="282"/>
      <c r="J2100" s="284"/>
    </row>
    <row r="2101" spans="1:10" ht="13.5" thickBot="1" x14ac:dyDescent="0.25">
      <c r="A2101" s="281"/>
      <c r="B2101" s="282"/>
      <c r="C2101" s="282"/>
      <c r="D2101" s="282"/>
      <c r="E2101" s="282"/>
      <c r="F2101" s="283"/>
      <c r="G2101" s="282"/>
      <c r="H2101" s="283"/>
      <c r="I2101" s="282"/>
      <c r="J2101" s="284"/>
    </row>
    <row r="2102" spans="1:10" ht="13.5" thickTop="1" x14ac:dyDescent="0.2">
      <c r="A2102" s="285"/>
      <c r="B2102" s="171"/>
      <c r="C2102" s="171"/>
      <c r="D2102" s="171"/>
      <c r="E2102" s="171"/>
      <c r="F2102" s="171"/>
      <c r="G2102" s="171"/>
      <c r="H2102" s="171"/>
      <c r="I2102" s="171"/>
      <c r="J2102" s="286"/>
    </row>
    <row r="2103" spans="1:10" ht="15" x14ac:dyDescent="0.2">
      <c r="A2103" s="273"/>
      <c r="B2103" s="157" t="s">
        <v>399</v>
      </c>
      <c r="C2103" s="268" t="s">
        <v>1472</v>
      </c>
      <c r="D2103" s="268" t="s">
        <v>1473</v>
      </c>
      <c r="E2103" s="525" t="s">
        <v>1474</v>
      </c>
      <c r="F2103" s="525"/>
      <c r="G2103" s="158" t="s">
        <v>1475</v>
      </c>
      <c r="H2103" s="157" t="s">
        <v>1476</v>
      </c>
      <c r="I2103" s="157" t="s">
        <v>1477</v>
      </c>
      <c r="J2103" s="274" t="s">
        <v>1478</v>
      </c>
    </row>
    <row r="2104" spans="1:10" ht="38.25" x14ac:dyDescent="0.2">
      <c r="A2104" s="275" t="s">
        <v>409</v>
      </c>
      <c r="B2104" s="159" t="s">
        <v>2443</v>
      </c>
      <c r="C2104" s="267" t="s">
        <v>68</v>
      </c>
      <c r="D2104" s="267" t="s">
        <v>1160</v>
      </c>
      <c r="E2104" s="526" t="s">
        <v>1864</v>
      </c>
      <c r="F2104" s="526"/>
      <c r="G2104" s="160" t="s">
        <v>1</v>
      </c>
      <c r="H2104" s="161">
        <v>1</v>
      </c>
      <c r="I2104" s="162">
        <v>45.95</v>
      </c>
      <c r="J2104" s="276">
        <v>45.95</v>
      </c>
    </row>
    <row r="2105" spans="1:10" ht="25.5" x14ac:dyDescent="0.2">
      <c r="A2105" s="277" t="s">
        <v>1482</v>
      </c>
      <c r="B2105" s="163" t="s">
        <v>1865</v>
      </c>
      <c r="C2105" s="259" t="s">
        <v>68</v>
      </c>
      <c r="D2105" s="259" t="s">
        <v>1866</v>
      </c>
      <c r="E2105" s="528" t="s">
        <v>1488</v>
      </c>
      <c r="F2105" s="528"/>
      <c r="G2105" s="164" t="s">
        <v>1489</v>
      </c>
      <c r="H2105" s="165">
        <v>0.29399999999999998</v>
      </c>
      <c r="I2105" s="166">
        <v>22.12</v>
      </c>
      <c r="J2105" s="278">
        <v>6.5</v>
      </c>
    </row>
    <row r="2106" spans="1:10" ht="25.5" x14ac:dyDescent="0.2">
      <c r="A2106" s="277" t="s">
        <v>1482</v>
      </c>
      <c r="B2106" s="163" t="s">
        <v>1998</v>
      </c>
      <c r="C2106" s="259" t="s">
        <v>68</v>
      </c>
      <c r="D2106" s="259" t="s">
        <v>1999</v>
      </c>
      <c r="E2106" s="528" t="s">
        <v>1488</v>
      </c>
      <c r="F2106" s="528"/>
      <c r="G2106" s="164" t="s">
        <v>1489</v>
      </c>
      <c r="H2106" s="165">
        <v>0.29399999999999998</v>
      </c>
      <c r="I2106" s="166">
        <v>18.84</v>
      </c>
      <c r="J2106" s="278">
        <v>5.53</v>
      </c>
    </row>
    <row r="2107" spans="1:10" ht="25.5" x14ac:dyDescent="0.2">
      <c r="A2107" s="277" t="s">
        <v>1482</v>
      </c>
      <c r="B2107" s="163" t="s">
        <v>2444</v>
      </c>
      <c r="C2107" s="259" t="s">
        <v>68</v>
      </c>
      <c r="D2107" s="259" t="s">
        <v>2445</v>
      </c>
      <c r="E2107" s="528" t="s">
        <v>1488</v>
      </c>
      <c r="F2107" s="528"/>
      <c r="G2107" s="164" t="s">
        <v>1489</v>
      </c>
      <c r="H2107" s="165">
        <v>0.29399999999999998</v>
      </c>
      <c r="I2107" s="166">
        <v>23.66</v>
      </c>
      <c r="J2107" s="278">
        <v>6.95</v>
      </c>
    </row>
    <row r="2108" spans="1:10" x14ac:dyDescent="0.2">
      <c r="A2108" s="279" t="s">
        <v>1492</v>
      </c>
      <c r="B2108" s="167" t="s">
        <v>2446</v>
      </c>
      <c r="C2108" s="260" t="s">
        <v>68</v>
      </c>
      <c r="D2108" s="260" t="s">
        <v>2447</v>
      </c>
      <c r="E2108" s="527" t="s">
        <v>1495</v>
      </c>
      <c r="F2108" s="527"/>
      <c r="G2108" s="168" t="s">
        <v>25</v>
      </c>
      <c r="H2108" s="169">
        <v>1.2E-2</v>
      </c>
      <c r="I2108" s="170">
        <v>27.3</v>
      </c>
      <c r="J2108" s="280">
        <v>0.32</v>
      </c>
    </row>
    <row r="2109" spans="1:10" ht="25.5" x14ac:dyDescent="0.2">
      <c r="A2109" s="279" t="s">
        <v>1492</v>
      </c>
      <c r="B2109" s="167" t="s">
        <v>2448</v>
      </c>
      <c r="C2109" s="260" t="s">
        <v>68</v>
      </c>
      <c r="D2109" s="260" t="s">
        <v>2449</v>
      </c>
      <c r="E2109" s="527" t="s">
        <v>1495</v>
      </c>
      <c r="F2109" s="527"/>
      <c r="G2109" s="168" t="s">
        <v>1</v>
      </c>
      <c r="H2109" s="169">
        <v>1</v>
      </c>
      <c r="I2109" s="170">
        <v>26.65</v>
      </c>
      <c r="J2109" s="280">
        <v>26.65</v>
      </c>
    </row>
    <row r="2110" spans="1:10" x14ac:dyDescent="0.2">
      <c r="A2110" s="281"/>
      <c r="B2110" s="282"/>
      <c r="C2110" s="282"/>
      <c r="D2110" s="282"/>
      <c r="E2110" s="282"/>
      <c r="F2110" s="283"/>
      <c r="G2110" s="282"/>
      <c r="H2110" s="283"/>
      <c r="I2110" s="282"/>
      <c r="J2110" s="284"/>
    </row>
    <row r="2111" spans="1:10" ht="13.5" thickBot="1" x14ac:dyDescent="0.25">
      <c r="A2111" s="281"/>
      <c r="B2111" s="282"/>
      <c r="C2111" s="282"/>
      <c r="D2111" s="282"/>
      <c r="E2111" s="282"/>
      <c r="F2111" s="283"/>
      <c r="G2111" s="282"/>
      <c r="H2111" s="283"/>
      <c r="I2111" s="282"/>
      <c r="J2111" s="284"/>
    </row>
    <row r="2112" spans="1:10" ht="13.5" thickTop="1" x14ac:dyDescent="0.2">
      <c r="A2112" s="285"/>
      <c r="B2112" s="171"/>
      <c r="C2112" s="171"/>
      <c r="D2112" s="171"/>
      <c r="E2112" s="171"/>
      <c r="F2112" s="171"/>
      <c r="G2112" s="171"/>
      <c r="H2112" s="171"/>
      <c r="I2112" s="171"/>
      <c r="J2112" s="286"/>
    </row>
    <row r="2113" spans="1:10" ht="15" x14ac:dyDescent="0.2">
      <c r="A2113" s="273"/>
      <c r="B2113" s="157" t="s">
        <v>399</v>
      </c>
      <c r="C2113" s="268" t="s">
        <v>1472</v>
      </c>
      <c r="D2113" s="268" t="s">
        <v>1473</v>
      </c>
      <c r="E2113" s="525" t="s">
        <v>1474</v>
      </c>
      <c r="F2113" s="525"/>
      <c r="G2113" s="158" t="s">
        <v>1475</v>
      </c>
      <c r="H2113" s="157" t="s">
        <v>1476</v>
      </c>
      <c r="I2113" s="157" t="s">
        <v>1477</v>
      </c>
      <c r="J2113" s="274" t="s">
        <v>1478</v>
      </c>
    </row>
    <row r="2114" spans="1:10" ht="38.25" x14ac:dyDescent="0.2">
      <c r="A2114" s="275" t="s">
        <v>409</v>
      </c>
      <c r="B2114" s="159" t="s">
        <v>2450</v>
      </c>
      <c r="C2114" s="267" t="s">
        <v>68</v>
      </c>
      <c r="D2114" s="267" t="s">
        <v>2451</v>
      </c>
      <c r="E2114" s="526" t="s">
        <v>1864</v>
      </c>
      <c r="F2114" s="526"/>
      <c r="G2114" s="160" t="s">
        <v>1</v>
      </c>
      <c r="H2114" s="161">
        <v>1</v>
      </c>
      <c r="I2114" s="162">
        <v>39.5</v>
      </c>
      <c r="J2114" s="276">
        <v>39.5</v>
      </c>
    </row>
    <row r="2115" spans="1:10" ht="25.5" x14ac:dyDescent="0.2">
      <c r="A2115" s="277" t="s">
        <v>1482</v>
      </c>
      <c r="B2115" s="163" t="s">
        <v>1998</v>
      </c>
      <c r="C2115" s="259" t="s">
        <v>68</v>
      </c>
      <c r="D2115" s="259" t="s">
        <v>1999</v>
      </c>
      <c r="E2115" s="528" t="s">
        <v>1488</v>
      </c>
      <c r="F2115" s="528"/>
      <c r="G2115" s="164" t="s">
        <v>1489</v>
      </c>
      <c r="H2115" s="165">
        <v>0.59299999999999997</v>
      </c>
      <c r="I2115" s="166">
        <v>18.84</v>
      </c>
      <c r="J2115" s="278">
        <v>11.17</v>
      </c>
    </row>
    <row r="2116" spans="1:10" ht="25.5" x14ac:dyDescent="0.2">
      <c r="A2116" s="277" t="s">
        <v>1482</v>
      </c>
      <c r="B2116" s="163" t="s">
        <v>1865</v>
      </c>
      <c r="C2116" s="259" t="s">
        <v>68</v>
      </c>
      <c r="D2116" s="259" t="s">
        <v>1866</v>
      </c>
      <c r="E2116" s="528" t="s">
        <v>1488</v>
      </c>
      <c r="F2116" s="528"/>
      <c r="G2116" s="164" t="s">
        <v>1489</v>
      </c>
      <c r="H2116" s="165">
        <v>0.59299999999999997</v>
      </c>
      <c r="I2116" s="166">
        <v>22.12</v>
      </c>
      <c r="J2116" s="278">
        <v>13.11</v>
      </c>
    </row>
    <row r="2117" spans="1:10" x14ac:dyDescent="0.2">
      <c r="A2117" s="279" t="s">
        <v>1492</v>
      </c>
      <c r="B2117" s="167" t="s">
        <v>2119</v>
      </c>
      <c r="C2117" s="260" t="s">
        <v>68</v>
      </c>
      <c r="D2117" s="260" t="s">
        <v>2120</v>
      </c>
      <c r="E2117" s="527" t="s">
        <v>1495</v>
      </c>
      <c r="F2117" s="527"/>
      <c r="G2117" s="168" t="s">
        <v>1</v>
      </c>
      <c r="H2117" s="169">
        <v>1.6E-2</v>
      </c>
      <c r="I2117" s="170">
        <v>7.37</v>
      </c>
      <c r="J2117" s="280">
        <v>0.11</v>
      </c>
    </row>
    <row r="2118" spans="1:10" x14ac:dyDescent="0.2">
      <c r="A2118" s="279" t="s">
        <v>1492</v>
      </c>
      <c r="B2118" s="167" t="s">
        <v>2452</v>
      </c>
      <c r="C2118" s="260" t="s">
        <v>68</v>
      </c>
      <c r="D2118" s="260" t="s">
        <v>2453</v>
      </c>
      <c r="E2118" s="527" t="s">
        <v>1495</v>
      </c>
      <c r="F2118" s="527"/>
      <c r="G2118" s="168" t="s">
        <v>1</v>
      </c>
      <c r="H2118" s="169">
        <v>1</v>
      </c>
      <c r="I2118" s="170">
        <v>14.98</v>
      </c>
      <c r="J2118" s="280">
        <v>14.98</v>
      </c>
    </row>
    <row r="2119" spans="1:10" x14ac:dyDescent="0.2">
      <c r="A2119" s="279" t="s">
        <v>1492</v>
      </c>
      <c r="B2119" s="167" t="s">
        <v>2155</v>
      </c>
      <c r="C2119" s="260" t="s">
        <v>68</v>
      </c>
      <c r="D2119" s="260" t="s">
        <v>2156</v>
      </c>
      <c r="E2119" s="527" t="s">
        <v>1495</v>
      </c>
      <c r="F2119" s="527"/>
      <c r="G2119" s="168" t="s">
        <v>1582</v>
      </c>
      <c r="H2119" s="169">
        <v>4.0000000000000001E-3</v>
      </c>
      <c r="I2119" s="170">
        <v>32.96</v>
      </c>
      <c r="J2119" s="280">
        <v>0.13</v>
      </c>
    </row>
    <row r="2120" spans="1:10" x14ac:dyDescent="0.2">
      <c r="A2120" s="281"/>
      <c r="B2120" s="282"/>
      <c r="C2120" s="282"/>
      <c r="D2120" s="282"/>
      <c r="E2120" s="282"/>
      <c r="F2120" s="283"/>
      <c r="G2120" s="282"/>
      <c r="H2120" s="283"/>
      <c r="I2120" s="282"/>
      <c r="J2120" s="284"/>
    </row>
    <row r="2121" spans="1:10" ht="13.5" thickBot="1" x14ac:dyDescent="0.25">
      <c r="A2121" s="281"/>
      <c r="B2121" s="282"/>
      <c r="C2121" s="282"/>
      <c r="D2121" s="282"/>
      <c r="E2121" s="282"/>
      <c r="F2121" s="283"/>
      <c r="G2121" s="282"/>
      <c r="H2121" s="283"/>
      <c r="I2121" s="282"/>
      <c r="J2121" s="284"/>
    </row>
    <row r="2122" spans="1:10" ht="13.5" thickTop="1" x14ac:dyDescent="0.2">
      <c r="A2122" s="285"/>
      <c r="B2122" s="171"/>
      <c r="C2122" s="171"/>
      <c r="D2122" s="171"/>
      <c r="E2122" s="171"/>
      <c r="F2122" s="171"/>
      <c r="G2122" s="171"/>
      <c r="H2122" s="171"/>
      <c r="I2122" s="171"/>
      <c r="J2122" s="286"/>
    </row>
    <row r="2123" spans="1:10" ht="15" x14ac:dyDescent="0.2">
      <c r="A2123" s="273"/>
      <c r="B2123" s="157" t="s">
        <v>399</v>
      </c>
      <c r="C2123" s="268" t="s">
        <v>1472</v>
      </c>
      <c r="D2123" s="268" t="s">
        <v>1473</v>
      </c>
      <c r="E2123" s="525" t="s">
        <v>1474</v>
      </c>
      <c r="F2123" s="525"/>
      <c r="G2123" s="158" t="s">
        <v>1475</v>
      </c>
      <c r="H2123" s="157" t="s">
        <v>1476</v>
      </c>
      <c r="I2123" s="157" t="s">
        <v>1477</v>
      </c>
      <c r="J2123" s="274" t="s">
        <v>1478</v>
      </c>
    </row>
    <row r="2124" spans="1:10" ht="38.25" x14ac:dyDescent="0.2">
      <c r="A2124" s="275" t="s">
        <v>409</v>
      </c>
      <c r="B2124" s="159" t="s">
        <v>2454</v>
      </c>
      <c r="C2124" s="267" t="s">
        <v>68</v>
      </c>
      <c r="D2124" s="267" t="s">
        <v>1161</v>
      </c>
      <c r="E2124" s="526" t="s">
        <v>1864</v>
      </c>
      <c r="F2124" s="526"/>
      <c r="G2124" s="160" t="s">
        <v>1</v>
      </c>
      <c r="H2124" s="161">
        <v>1</v>
      </c>
      <c r="I2124" s="162">
        <v>12.12</v>
      </c>
      <c r="J2124" s="276">
        <v>12.12</v>
      </c>
    </row>
    <row r="2125" spans="1:10" ht="25.5" x14ac:dyDescent="0.2">
      <c r="A2125" s="277" t="s">
        <v>1482</v>
      </c>
      <c r="B2125" s="163" t="s">
        <v>1998</v>
      </c>
      <c r="C2125" s="259" t="s">
        <v>68</v>
      </c>
      <c r="D2125" s="259" t="s">
        <v>1999</v>
      </c>
      <c r="E2125" s="528" t="s">
        <v>1488</v>
      </c>
      <c r="F2125" s="528"/>
      <c r="G2125" s="164" t="s">
        <v>1489</v>
      </c>
      <c r="H2125" s="165">
        <v>0.14949999999999999</v>
      </c>
      <c r="I2125" s="166">
        <v>18.84</v>
      </c>
      <c r="J2125" s="278">
        <v>2.81</v>
      </c>
    </row>
    <row r="2126" spans="1:10" ht="25.5" x14ac:dyDescent="0.2">
      <c r="A2126" s="277" t="s">
        <v>1482</v>
      </c>
      <c r="B2126" s="163" t="s">
        <v>1865</v>
      </c>
      <c r="C2126" s="259" t="s">
        <v>68</v>
      </c>
      <c r="D2126" s="259" t="s">
        <v>1866</v>
      </c>
      <c r="E2126" s="528" t="s">
        <v>1488</v>
      </c>
      <c r="F2126" s="528"/>
      <c r="G2126" s="164" t="s">
        <v>1489</v>
      </c>
      <c r="H2126" s="165">
        <v>0.14949999999999999</v>
      </c>
      <c r="I2126" s="166">
        <v>22.12</v>
      </c>
      <c r="J2126" s="278">
        <v>3.3</v>
      </c>
    </row>
    <row r="2127" spans="1:10" ht="25.5" x14ac:dyDescent="0.2">
      <c r="A2127" s="279" t="s">
        <v>1492</v>
      </c>
      <c r="B2127" s="167" t="s">
        <v>2460</v>
      </c>
      <c r="C2127" s="260" t="s">
        <v>68</v>
      </c>
      <c r="D2127" s="260" t="s">
        <v>2461</v>
      </c>
      <c r="E2127" s="527" t="s">
        <v>1495</v>
      </c>
      <c r="F2127" s="527"/>
      <c r="G2127" s="168" t="s">
        <v>1</v>
      </c>
      <c r="H2127" s="169">
        <v>2.8E-3</v>
      </c>
      <c r="I2127" s="170">
        <v>287.8</v>
      </c>
      <c r="J2127" s="280">
        <v>0.8</v>
      </c>
    </row>
    <row r="2128" spans="1:10" x14ac:dyDescent="0.2">
      <c r="A2128" s="279" t="s">
        <v>1492</v>
      </c>
      <c r="B2128" s="167" t="s">
        <v>2002</v>
      </c>
      <c r="C2128" s="260" t="s">
        <v>68</v>
      </c>
      <c r="D2128" s="260" t="s">
        <v>2003</v>
      </c>
      <c r="E2128" s="527" t="s">
        <v>1495</v>
      </c>
      <c r="F2128" s="527"/>
      <c r="G2128" s="168" t="s">
        <v>1</v>
      </c>
      <c r="H2128" s="169">
        <v>4.9799999999999997E-2</v>
      </c>
      <c r="I2128" s="170">
        <v>2.0499999999999998</v>
      </c>
      <c r="J2128" s="280">
        <v>0.1</v>
      </c>
    </row>
    <row r="2129" spans="1:10" ht="25.5" x14ac:dyDescent="0.2">
      <c r="A2129" s="279" t="s">
        <v>1492</v>
      </c>
      <c r="B2129" s="167" t="s">
        <v>2458</v>
      </c>
      <c r="C2129" s="260" t="s">
        <v>68</v>
      </c>
      <c r="D2129" s="260" t="s">
        <v>2459</v>
      </c>
      <c r="E2129" s="527" t="s">
        <v>1495</v>
      </c>
      <c r="F2129" s="527"/>
      <c r="G2129" s="168" t="s">
        <v>1</v>
      </c>
      <c r="H2129" s="169">
        <v>1</v>
      </c>
      <c r="I2129" s="170">
        <v>5.08</v>
      </c>
      <c r="J2129" s="280">
        <v>5.08</v>
      </c>
    </row>
    <row r="2130" spans="1:10" ht="25.5" x14ac:dyDescent="0.2">
      <c r="A2130" s="279" t="s">
        <v>1492</v>
      </c>
      <c r="B2130" s="167" t="s">
        <v>2455</v>
      </c>
      <c r="C2130" s="260" t="s">
        <v>68</v>
      </c>
      <c r="D2130" s="260" t="s">
        <v>2456</v>
      </c>
      <c r="E2130" s="527" t="s">
        <v>1495</v>
      </c>
      <c r="F2130" s="527"/>
      <c r="G2130" s="168" t="s">
        <v>2457</v>
      </c>
      <c r="H2130" s="169">
        <v>6.9999999999999999E-4</v>
      </c>
      <c r="I2130" s="170">
        <v>52.76</v>
      </c>
      <c r="J2130" s="280">
        <v>0.03</v>
      </c>
    </row>
    <row r="2131" spans="1:10" x14ac:dyDescent="0.2">
      <c r="A2131" s="281"/>
      <c r="B2131" s="282"/>
      <c r="C2131" s="282"/>
      <c r="D2131" s="282"/>
      <c r="E2131" s="282"/>
      <c r="F2131" s="283"/>
      <c r="G2131" s="282"/>
      <c r="H2131" s="283"/>
      <c r="I2131" s="282"/>
      <c r="J2131" s="284"/>
    </row>
    <row r="2132" spans="1:10" ht="13.5" thickBot="1" x14ac:dyDescent="0.25">
      <c r="A2132" s="281"/>
      <c r="B2132" s="282"/>
      <c r="C2132" s="282"/>
      <c r="D2132" s="282"/>
      <c r="E2132" s="282"/>
      <c r="F2132" s="283"/>
      <c r="G2132" s="282"/>
      <c r="H2132" s="283"/>
      <c r="I2132" s="282"/>
      <c r="J2132" s="284"/>
    </row>
    <row r="2133" spans="1:10" ht="13.5" thickTop="1" x14ac:dyDescent="0.2">
      <c r="A2133" s="285"/>
      <c r="B2133" s="171"/>
      <c r="C2133" s="171"/>
      <c r="D2133" s="171"/>
      <c r="E2133" s="171"/>
      <c r="F2133" s="171"/>
      <c r="G2133" s="171"/>
      <c r="H2133" s="171"/>
      <c r="I2133" s="171"/>
      <c r="J2133" s="286"/>
    </row>
    <row r="2134" spans="1:10" ht="15" x14ac:dyDescent="0.2">
      <c r="A2134" s="273"/>
      <c r="B2134" s="157" t="s">
        <v>399</v>
      </c>
      <c r="C2134" s="268" t="s">
        <v>1472</v>
      </c>
      <c r="D2134" s="268" t="s">
        <v>1473</v>
      </c>
      <c r="E2134" s="525" t="s">
        <v>1474</v>
      </c>
      <c r="F2134" s="525"/>
      <c r="G2134" s="158" t="s">
        <v>1475</v>
      </c>
      <c r="H2134" s="157" t="s">
        <v>1476</v>
      </c>
      <c r="I2134" s="157" t="s">
        <v>1477</v>
      </c>
      <c r="J2134" s="274" t="s">
        <v>1478</v>
      </c>
    </row>
    <row r="2135" spans="1:10" ht="25.5" x14ac:dyDescent="0.2">
      <c r="A2135" s="275" t="s">
        <v>409</v>
      </c>
      <c r="B2135" s="159" t="s">
        <v>2462</v>
      </c>
      <c r="C2135" s="267" t="s">
        <v>68</v>
      </c>
      <c r="D2135" s="267" t="s">
        <v>1164</v>
      </c>
      <c r="E2135" s="526" t="s">
        <v>1864</v>
      </c>
      <c r="F2135" s="526"/>
      <c r="G2135" s="160" t="s">
        <v>1</v>
      </c>
      <c r="H2135" s="161">
        <v>1</v>
      </c>
      <c r="I2135" s="162">
        <v>47.53</v>
      </c>
      <c r="J2135" s="276">
        <v>47.53</v>
      </c>
    </row>
    <row r="2136" spans="1:10" ht="25.5" x14ac:dyDescent="0.2">
      <c r="A2136" s="277" t="s">
        <v>1482</v>
      </c>
      <c r="B2136" s="163" t="s">
        <v>1865</v>
      </c>
      <c r="C2136" s="259" t="s">
        <v>68</v>
      </c>
      <c r="D2136" s="259" t="s">
        <v>1866</v>
      </c>
      <c r="E2136" s="528" t="s">
        <v>1488</v>
      </c>
      <c r="F2136" s="528"/>
      <c r="G2136" s="164" t="s">
        <v>1489</v>
      </c>
      <c r="H2136" s="165">
        <v>0.11020000000000001</v>
      </c>
      <c r="I2136" s="166">
        <v>22.12</v>
      </c>
      <c r="J2136" s="278">
        <v>2.4300000000000002</v>
      </c>
    </row>
    <row r="2137" spans="1:10" ht="25.5" x14ac:dyDescent="0.2">
      <c r="A2137" s="277" t="s">
        <v>1482</v>
      </c>
      <c r="B2137" s="163" t="s">
        <v>1998</v>
      </c>
      <c r="C2137" s="259" t="s">
        <v>68</v>
      </c>
      <c r="D2137" s="259" t="s">
        <v>1999</v>
      </c>
      <c r="E2137" s="528" t="s">
        <v>1488</v>
      </c>
      <c r="F2137" s="528"/>
      <c r="G2137" s="164" t="s">
        <v>1489</v>
      </c>
      <c r="H2137" s="165">
        <v>0.11020000000000001</v>
      </c>
      <c r="I2137" s="166">
        <v>18.84</v>
      </c>
      <c r="J2137" s="278">
        <v>2.0699999999999998</v>
      </c>
    </row>
    <row r="2138" spans="1:10" x14ac:dyDescent="0.2">
      <c r="A2138" s="279" t="s">
        <v>1492</v>
      </c>
      <c r="B2138" s="167" t="s">
        <v>2119</v>
      </c>
      <c r="C2138" s="260" t="s">
        <v>68</v>
      </c>
      <c r="D2138" s="260" t="s">
        <v>2120</v>
      </c>
      <c r="E2138" s="527" t="s">
        <v>1495</v>
      </c>
      <c r="F2138" s="527"/>
      <c r="G2138" s="168" t="s">
        <v>1</v>
      </c>
      <c r="H2138" s="169">
        <v>1.06E-2</v>
      </c>
      <c r="I2138" s="170">
        <v>7.37</v>
      </c>
      <c r="J2138" s="280">
        <v>7.0000000000000007E-2</v>
      </c>
    </row>
    <row r="2139" spans="1:10" ht="25.5" x14ac:dyDescent="0.2">
      <c r="A2139" s="279" t="s">
        <v>1492</v>
      </c>
      <c r="B2139" s="167" t="s">
        <v>2463</v>
      </c>
      <c r="C2139" s="260" t="s">
        <v>68</v>
      </c>
      <c r="D2139" s="260" t="s">
        <v>2464</v>
      </c>
      <c r="E2139" s="527" t="s">
        <v>1495</v>
      </c>
      <c r="F2139" s="527"/>
      <c r="G2139" s="168" t="s">
        <v>1</v>
      </c>
      <c r="H2139" s="169">
        <v>1</v>
      </c>
      <c r="I2139" s="170">
        <v>42.96</v>
      </c>
      <c r="J2139" s="280">
        <v>42.96</v>
      </c>
    </row>
    <row r="2140" spans="1:10" x14ac:dyDescent="0.2">
      <c r="A2140" s="281"/>
      <c r="B2140" s="282"/>
      <c r="C2140" s="282"/>
      <c r="D2140" s="282"/>
      <c r="E2140" s="282"/>
      <c r="F2140" s="283"/>
      <c r="G2140" s="282"/>
      <c r="H2140" s="283"/>
      <c r="I2140" s="282"/>
      <c r="J2140" s="284"/>
    </row>
    <row r="2141" spans="1:10" ht="13.5" thickBot="1" x14ac:dyDescent="0.25">
      <c r="A2141" s="281"/>
      <c r="B2141" s="282"/>
      <c r="C2141" s="282"/>
      <c r="D2141" s="282"/>
      <c r="E2141" s="282"/>
      <c r="F2141" s="283"/>
      <c r="G2141" s="282"/>
      <c r="H2141" s="283"/>
      <c r="I2141" s="282"/>
      <c r="J2141" s="284"/>
    </row>
    <row r="2142" spans="1:10" ht="13.5" thickTop="1" x14ac:dyDescent="0.2">
      <c r="A2142" s="285"/>
      <c r="B2142" s="171"/>
      <c r="C2142" s="171"/>
      <c r="D2142" s="171"/>
      <c r="E2142" s="171"/>
      <c r="F2142" s="171"/>
      <c r="G2142" s="171"/>
      <c r="H2142" s="171"/>
      <c r="I2142" s="171"/>
      <c r="J2142" s="286"/>
    </row>
    <row r="2143" spans="1:10" ht="15" x14ac:dyDescent="0.2">
      <c r="A2143" s="273"/>
      <c r="B2143" s="157" t="s">
        <v>399</v>
      </c>
      <c r="C2143" s="268" t="s">
        <v>1472</v>
      </c>
      <c r="D2143" s="268" t="s">
        <v>1473</v>
      </c>
      <c r="E2143" s="525" t="s">
        <v>1474</v>
      </c>
      <c r="F2143" s="525"/>
      <c r="G2143" s="158" t="s">
        <v>1475</v>
      </c>
      <c r="H2143" s="157" t="s">
        <v>1476</v>
      </c>
      <c r="I2143" s="157" t="s">
        <v>1477</v>
      </c>
      <c r="J2143" s="274" t="s">
        <v>1478</v>
      </c>
    </row>
    <row r="2144" spans="1:10" ht="25.5" x14ac:dyDescent="0.2">
      <c r="A2144" s="275" t="s">
        <v>409</v>
      </c>
      <c r="B2144" s="159" t="s">
        <v>2465</v>
      </c>
      <c r="C2144" s="267" t="s">
        <v>68</v>
      </c>
      <c r="D2144" s="267" t="s">
        <v>1165</v>
      </c>
      <c r="E2144" s="526" t="s">
        <v>1864</v>
      </c>
      <c r="F2144" s="526"/>
      <c r="G2144" s="160" t="s">
        <v>1</v>
      </c>
      <c r="H2144" s="161">
        <v>1</v>
      </c>
      <c r="I2144" s="162">
        <v>65.05</v>
      </c>
      <c r="J2144" s="276">
        <v>65.05</v>
      </c>
    </row>
    <row r="2145" spans="1:10" ht="25.5" x14ac:dyDescent="0.2">
      <c r="A2145" s="277" t="s">
        <v>1482</v>
      </c>
      <c r="B2145" s="163" t="s">
        <v>1865</v>
      </c>
      <c r="C2145" s="259" t="s">
        <v>68</v>
      </c>
      <c r="D2145" s="259" t="s">
        <v>1866</v>
      </c>
      <c r="E2145" s="528" t="s">
        <v>1488</v>
      </c>
      <c r="F2145" s="528"/>
      <c r="G2145" s="164" t="s">
        <v>1489</v>
      </c>
      <c r="H2145" s="165">
        <v>0.11020000000000001</v>
      </c>
      <c r="I2145" s="166">
        <v>22.12</v>
      </c>
      <c r="J2145" s="278">
        <v>2.4300000000000002</v>
      </c>
    </row>
    <row r="2146" spans="1:10" ht="25.5" x14ac:dyDescent="0.2">
      <c r="A2146" s="277" t="s">
        <v>1482</v>
      </c>
      <c r="B2146" s="163" t="s">
        <v>1998</v>
      </c>
      <c r="C2146" s="259" t="s">
        <v>68</v>
      </c>
      <c r="D2146" s="259" t="s">
        <v>1999</v>
      </c>
      <c r="E2146" s="528" t="s">
        <v>1488</v>
      </c>
      <c r="F2146" s="528"/>
      <c r="G2146" s="164" t="s">
        <v>1489</v>
      </c>
      <c r="H2146" s="165">
        <v>0.11020000000000001</v>
      </c>
      <c r="I2146" s="166">
        <v>18.84</v>
      </c>
      <c r="J2146" s="278">
        <v>2.0699999999999998</v>
      </c>
    </row>
    <row r="2147" spans="1:10" x14ac:dyDescent="0.2">
      <c r="A2147" s="279" t="s">
        <v>1492</v>
      </c>
      <c r="B2147" s="167" t="s">
        <v>2466</v>
      </c>
      <c r="C2147" s="260" t="s">
        <v>68</v>
      </c>
      <c r="D2147" s="260" t="s">
        <v>2467</v>
      </c>
      <c r="E2147" s="527" t="s">
        <v>1495</v>
      </c>
      <c r="F2147" s="527"/>
      <c r="G2147" s="168" t="s">
        <v>1</v>
      </c>
      <c r="H2147" s="169">
        <v>1</v>
      </c>
      <c r="I2147" s="170">
        <v>60.48</v>
      </c>
      <c r="J2147" s="280">
        <v>60.48</v>
      </c>
    </row>
    <row r="2148" spans="1:10" x14ac:dyDescent="0.2">
      <c r="A2148" s="279" t="s">
        <v>1492</v>
      </c>
      <c r="B2148" s="167" t="s">
        <v>2119</v>
      </c>
      <c r="C2148" s="260" t="s">
        <v>68</v>
      </c>
      <c r="D2148" s="260" t="s">
        <v>2120</v>
      </c>
      <c r="E2148" s="527" t="s">
        <v>1495</v>
      </c>
      <c r="F2148" s="527"/>
      <c r="G2148" s="168" t="s">
        <v>1</v>
      </c>
      <c r="H2148" s="169">
        <v>1.06E-2</v>
      </c>
      <c r="I2148" s="170">
        <v>7.37</v>
      </c>
      <c r="J2148" s="280">
        <v>7.0000000000000007E-2</v>
      </c>
    </row>
    <row r="2149" spans="1:10" x14ac:dyDescent="0.2">
      <c r="A2149" s="281"/>
      <c r="B2149" s="282"/>
      <c r="C2149" s="282"/>
      <c r="D2149" s="282"/>
      <c r="E2149" s="282"/>
      <c r="F2149" s="283"/>
      <c r="G2149" s="282"/>
      <c r="H2149" s="283"/>
      <c r="I2149" s="282"/>
      <c r="J2149" s="284"/>
    </row>
    <row r="2150" spans="1:10" ht="13.5" thickBot="1" x14ac:dyDescent="0.25">
      <c r="A2150" s="281"/>
      <c r="B2150" s="282"/>
      <c r="C2150" s="282"/>
      <c r="D2150" s="282"/>
      <c r="E2150" s="282"/>
      <c r="F2150" s="283"/>
      <c r="G2150" s="282"/>
      <c r="H2150" s="283"/>
      <c r="I2150" s="282"/>
      <c r="J2150" s="284"/>
    </row>
    <row r="2151" spans="1:10" ht="13.5" thickTop="1" x14ac:dyDescent="0.2">
      <c r="A2151" s="285"/>
      <c r="B2151" s="171"/>
      <c r="C2151" s="171"/>
      <c r="D2151" s="171"/>
      <c r="E2151" s="171"/>
      <c r="F2151" s="171"/>
      <c r="G2151" s="171"/>
      <c r="H2151" s="171"/>
      <c r="I2151" s="171"/>
      <c r="J2151" s="286"/>
    </row>
    <row r="2152" spans="1:10" ht="15" x14ac:dyDescent="0.2">
      <c r="A2152" s="273"/>
      <c r="B2152" s="157" t="s">
        <v>399</v>
      </c>
      <c r="C2152" s="268" t="s">
        <v>1472</v>
      </c>
      <c r="D2152" s="268" t="s">
        <v>1473</v>
      </c>
      <c r="E2152" s="525" t="s">
        <v>1474</v>
      </c>
      <c r="F2152" s="525"/>
      <c r="G2152" s="158" t="s">
        <v>1475</v>
      </c>
      <c r="H2152" s="157" t="s">
        <v>1476</v>
      </c>
      <c r="I2152" s="157" t="s">
        <v>1477</v>
      </c>
      <c r="J2152" s="274" t="s">
        <v>1478</v>
      </c>
    </row>
    <row r="2153" spans="1:10" ht="25.5" x14ac:dyDescent="0.2">
      <c r="A2153" s="275" t="s">
        <v>409</v>
      </c>
      <c r="B2153" s="159" t="s">
        <v>2468</v>
      </c>
      <c r="C2153" s="267" t="s">
        <v>68</v>
      </c>
      <c r="D2153" s="267" t="s">
        <v>2469</v>
      </c>
      <c r="E2153" s="526" t="s">
        <v>2470</v>
      </c>
      <c r="F2153" s="526"/>
      <c r="G2153" s="160" t="s">
        <v>1</v>
      </c>
      <c r="H2153" s="161">
        <v>1</v>
      </c>
      <c r="I2153" s="162">
        <v>320.18</v>
      </c>
      <c r="J2153" s="276">
        <v>320.18</v>
      </c>
    </row>
    <row r="2154" spans="1:10" ht="25.5" x14ac:dyDescent="0.2">
      <c r="A2154" s="277" t="s">
        <v>1482</v>
      </c>
      <c r="B2154" s="163" t="s">
        <v>1865</v>
      </c>
      <c r="C2154" s="259" t="s">
        <v>68</v>
      </c>
      <c r="D2154" s="259" t="s">
        <v>1866</v>
      </c>
      <c r="E2154" s="528" t="s">
        <v>1488</v>
      </c>
      <c r="F2154" s="528"/>
      <c r="G2154" s="164" t="s">
        <v>1489</v>
      </c>
      <c r="H2154" s="165">
        <v>0.45739999999999997</v>
      </c>
      <c r="I2154" s="166">
        <v>22.12</v>
      </c>
      <c r="J2154" s="278">
        <v>10.11</v>
      </c>
    </row>
    <row r="2155" spans="1:10" ht="25.5" x14ac:dyDescent="0.2">
      <c r="A2155" s="277" t="s">
        <v>1482</v>
      </c>
      <c r="B2155" s="163" t="s">
        <v>1998</v>
      </c>
      <c r="C2155" s="259" t="s">
        <v>68</v>
      </c>
      <c r="D2155" s="259" t="s">
        <v>1999</v>
      </c>
      <c r="E2155" s="528" t="s">
        <v>1488</v>
      </c>
      <c r="F2155" s="528"/>
      <c r="G2155" s="164" t="s">
        <v>1489</v>
      </c>
      <c r="H2155" s="165">
        <v>0.45739999999999997</v>
      </c>
      <c r="I2155" s="166">
        <v>18.84</v>
      </c>
      <c r="J2155" s="278">
        <v>8.61</v>
      </c>
    </row>
    <row r="2156" spans="1:10" ht="25.5" x14ac:dyDescent="0.2">
      <c r="A2156" s="279" t="s">
        <v>1492</v>
      </c>
      <c r="B2156" s="167" t="s">
        <v>2471</v>
      </c>
      <c r="C2156" s="260" t="s">
        <v>68</v>
      </c>
      <c r="D2156" s="260" t="s">
        <v>2472</v>
      </c>
      <c r="E2156" s="527" t="s">
        <v>1495</v>
      </c>
      <c r="F2156" s="527"/>
      <c r="G2156" s="168" t="s">
        <v>1</v>
      </c>
      <c r="H2156" s="169">
        <v>1</v>
      </c>
      <c r="I2156" s="170">
        <v>300</v>
      </c>
      <c r="J2156" s="280">
        <v>300</v>
      </c>
    </row>
    <row r="2157" spans="1:10" ht="38.25" x14ac:dyDescent="0.2">
      <c r="A2157" s="279" t="s">
        <v>1492</v>
      </c>
      <c r="B2157" s="167" t="s">
        <v>2473</v>
      </c>
      <c r="C2157" s="260" t="s">
        <v>68</v>
      </c>
      <c r="D2157" s="260" t="s">
        <v>2474</v>
      </c>
      <c r="E2157" s="527" t="s">
        <v>1495</v>
      </c>
      <c r="F2157" s="527"/>
      <c r="G2157" s="168" t="s">
        <v>1</v>
      </c>
      <c r="H2157" s="169">
        <v>2</v>
      </c>
      <c r="I2157" s="170">
        <v>0.73</v>
      </c>
      <c r="J2157" s="280">
        <v>1.46</v>
      </c>
    </row>
    <row r="2158" spans="1:10" x14ac:dyDescent="0.2">
      <c r="A2158" s="281"/>
      <c r="B2158" s="282"/>
      <c r="C2158" s="282"/>
      <c r="D2158" s="282"/>
      <c r="E2158" s="282"/>
      <c r="F2158" s="283"/>
      <c r="G2158" s="282"/>
      <c r="H2158" s="283"/>
      <c r="I2158" s="282"/>
      <c r="J2158" s="284"/>
    </row>
    <row r="2159" spans="1:10" ht="13.5" thickBot="1" x14ac:dyDescent="0.25">
      <c r="A2159" s="281"/>
      <c r="B2159" s="282"/>
      <c r="C2159" s="282"/>
      <c r="D2159" s="282"/>
      <c r="E2159" s="282"/>
      <c r="F2159" s="283"/>
      <c r="G2159" s="282"/>
      <c r="H2159" s="283"/>
      <c r="I2159" s="282"/>
      <c r="J2159" s="284"/>
    </row>
    <row r="2160" spans="1:10" ht="13.5" thickTop="1" x14ac:dyDescent="0.2">
      <c r="A2160" s="285"/>
      <c r="B2160" s="171"/>
      <c r="C2160" s="171"/>
      <c r="D2160" s="171"/>
      <c r="E2160" s="171"/>
      <c r="F2160" s="171"/>
      <c r="G2160" s="171"/>
      <c r="H2160" s="171"/>
      <c r="I2160" s="171"/>
      <c r="J2160" s="286"/>
    </row>
    <row r="2161" spans="1:10" ht="15" x14ac:dyDescent="0.2">
      <c r="A2161" s="273"/>
      <c r="B2161" s="157" t="s">
        <v>399</v>
      </c>
      <c r="C2161" s="268" t="s">
        <v>1472</v>
      </c>
      <c r="D2161" s="268" t="s">
        <v>1473</v>
      </c>
      <c r="E2161" s="525" t="s">
        <v>1474</v>
      </c>
      <c r="F2161" s="525"/>
      <c r="G2161" s="158" t="s">
        <v>1475</v>
      </c>
      <c r="H2161" s="157" t="s">
        <v>1476</v>
      </c>
      <c r="I2161" s="157" t="s">
        <v>1477</v>
      </c>
      <c r="J2161" s="274" t="s">
        <v>1478</v>
      </c>
    </row>
    <row r="2162" spans="1:10" ht="25.5" x14ac:dyDescent="0.2">
      <c r="A2162" s="275" t="s">
        <v>409</v>
      </c>
      <c r="B2162" s="159" t="s">
        <v>2475</v>
      </c>
      <c r="C2162" s="267" t="s">
        <v>68</v>
      </c>
      <c r="D2162" s="267" t="s">
        <v>1171</v>
      </c>
      <c r="E2162" s="526" t="s">
        <v>2470</v>
      </c>
      <c r="F2162" s="526"/>
      <c r="G2162" s="160" t="s">
        <v>1</v>
      </c>
      <c r="H2162" s="161">
        <v>1</v>
      </c>
      <c r="I2162" s="162">
        <v>920.18</v>
      </c>
      <c r="J2162" s="276">
        <v>920.18</v>
      </c>
    </row>
    <row r="2163" spans="1:10" ht="25.5" x14ac:dyDescent="0.2">
      <c r="A2163" s="277" t="s">
        <v>1482</v>
      </c>
      <c r="B2163" s="163" t="s">
        <v>1998</v>
      </c>
      <c r="C2163" s="259" t="s">
        <v>68</v>
      </c>
      <c r="D2163" s="259" t="s">
        <v>1999</v>
      </c>
      <c r="E2163" s="528" t="s">
        <v>1488</v>
      </c>
      <c r="F2163" s="528"/>
      <c r="G2163" s="164" t="s">
        <v>1489</v>
      </c>
      <c r="H2163" s="165">
        <v>0.45739999999999997</v>
      </c>
      <c r="I2163" s="166">
        <v>18.84</v>
      </c>
      <c r="J2163" s="278">
        <v>8.61</v>
      </c>
    </row>
    <row r="2164" spans="1:10" ht="25.5" x14ac:dyDescent="0.2">
      <c r="A2164" s="277" t="s">
        <v>1482</v>
      </c>
      <c r="B2164" s="163" t="s">
        <v>1865</v>
      </c>
      <c r="C2164" s="259" t="s">
        <v>68</v>
      </c>
      <c r="D2164" s="259" t="s">
        <v>1866</v>
      </c>
      <c r="E2164" s="528" t="s">
        <v>1488</v>
      </c>
      <c r="F2164" s="528"/>
      <c r="G2164" s="164" t="s">
        <v>1489</v>
      </c>
      <c r="H2164" s="165">
        <v>0.45739999999999997</v>
      </c>
      <c r="I2164" s="166">
        <v>22.12</v>
      </c>
      <c r="J2164" s="278">
        <v>10.11</v>
      </c>
    </row>
    <row r="2165" spans="1:10" ht="25.5" x14ac:dyDescent="0.2">
      <c r="A2165" s="279" t="s">
        <v>1492</v>
      </c>
      <c r="B2165" s="167" t="s">
        <v>2476</v>
      </c>
      <c r="C2165" s="260" t="s">
        <v>68</v>
      </c>
      <c r="D2165" s="260" t="s">
        <v>2477</v>
      </c>
      <c r="E2165" s="527" t="s">
        <v>1495</v>
      </c>
      <c r="F2165" s="527"/>
      <c r="G2165" s="168" t="s">
        <v>1</v>
      </c>
      <c r="H2165" s="169">
        <v>1</v>
      </c>
      <c r="I2165" s="170">
        <v>900</v>
      </c>
      <c r="J2165" s="280">
        <v>900</v>
      </c>
    </row>
    <row r="2166" spans="1:10" ht="38.25" x14ac:dyDescent="0.2">
      <c r="A2166" s="279" t="s">
        <v>1492</v>
      </c>
      <c r="B2166" s="167" t="s">
        <v>2473</v>
      </c>
      <c r="C2166" s="260" t="s">
        <v>68</v>
      </c>
      <c r="D2166" s="260" t="s">
        <v>2474</v>
      </c>
      <c r="E2166" s="527" t="s">
        <v>1495</v>
      </c>
      <c r="F2166" s="527"/>
      <c r="G2166" s="168" t="s">
        <v>1</v>
      </c>
      <c r="H2166" s="169">
        <v>2</v>
      </c>
      <c r="I2166" s="170">
        <v>0.73</v>
      </c>
      <c r="J2166" s="280">
        <v>1.46</v>
      </c>
    </row>
    <row r="2167" spans="1:10" x14ac:dyDescent="0.2">
      <c r="A2167" s="281"/>
      <c r="B2167" s="282"/>
      <c r="C2167" s="282"/>
      <c r="D2167" s="282"/>
      <c r="E2167" s="282"/>
      <c r="F2167" s="283"/>
      <c r="G2167" s="282"/>
      <c r="H2167" s="283"/>
      <c r="I2167" s="282"/>
      <c r="J2167" s="284"/>
    </row>
    <row r="2168" spans="1:10" ht="13.5" thickBot="1" x14ac:dyDescent="0.25">
      <c r="A2168" s="281"/>
      <c r="B2168" s="282"/>
      <c r="C2168" s="282"/>
      <c r="D2168" s="282"/>
      <c r="E2168" s="282"/>
      <c r="F2168" s="283"/>
      <c r="G2168" s="282"/>
      <c r="H2168" s="283"/>
      <c r="I2168" s="282"/>
      <c r="J2168" s="284"/>
    </row>
    <row r="2169" spans="1:10" ht="13.5" thickTop="1" x14ac:dyDescent="0.2">
      <c r="A2169" s="285"/>
      <c r="B2169" s="171"/>
      <c r="C2169" s="171"/>
      <c r="D2169" s="171"/>
      <c r="E2169" s="171"/>
      <c r="F2169" s="171"/>
      <c r="G2169" s="171"/>
      <c r="H2169" s="171"/>
      <c r="I2169" s="171"/>
      <c r="J2169" s="286"/>
    </row>
    <row r="2170" spans="1:10" ht="15" x14ac:dyDescent="0.2">
      <c r="A2170" s="273"/>
      <c r="B2170" s="157" t="s">
        <v>399</v>
      </c>
      <c r="C2170" s="268" t="s">
        <v>1472</v>
      </c>
      <c r="D2170" s="268" t="s">
        <v>1473</v>
      </c>
      <c r="E2170" s="525" t="s">
        <v>1474</v>
      </c>
      <c r="F2170" s="525"/>
      <c r="G2170" s="158" t="s">
        <v>1475</v>
      </c>
      <c r="H2170" s="157" t="s">
        <v>1476</v>
      </c>
      <c r="I2170" s="157" t="s">
        <v>1477</v>
      </c>
      <c r="J2170" s="274" t="s">
        <v>1478</v>
      </c>
    </row>
    <row r="2171" spans="1:10" ht="38.25" x14ac:dyDescent="0.2">
      <c r="A2171" s="275" t="s">
        <v>409</v>
      </c>
      <c r="B2171" s="159" t="s">
        <v>2478</v>
      </c>
      <c r="C2171" s="267" t="s">
        <v>68</v>
      </c>
      <c r="D2171" s="267" t="s">
        <v>2479</v>
      </c>
      <c r="E2171" s="526" t="s">
        <v>1864</v>
      </c>
      <c r="F2171" s="526"/>
      <c r="G2171" s="160" t="s">
        <v>1</v>
      </c>
      <c r="H2171" s="161">
        <v>1</v>
      </c>
      <c r="I2171" s="162">
        <v>124.3</v>
      </c>
      <c r="J2171" s="276">
        <v>124.3</v>
      </c>
    </row>
    <row r="2172" spans="1:10" ht="25.5" x14ac:dyDescent="0.2">
      <c r="A2172" s="277" t="s">
        <v>1482</v>
      </c>
      <c r="B2172" s="163" t="s">
        <v>1998</v>
      </c>
      <c r="C2172" s="259" t="s">
        <v>68</v>
      </c>
      <c r="D2172" s="259" t="s">
        <v>1999</v>
      </c>
      <c r="E2172" s="528" t="s">
        <v>1488</v>
      </c>
      <c r="F2172" s="528"/>
      <c r="G2172" s="164" t="s">
        <v>1489</v>
      </c>
      <c r="H2172" s="165">
        <v>0.54890000000000005</v>
      </c>
      <c r="I2172" s="166">
        <v>18.84</v>
      </c>
      <c r="J2172" s="278">
        <v>10.34</v>
      </c>
    </row>
    <row r="2173" spans="1:10" ht="25.5" x14ac:dyDescent="0.2">
      <c r="A2173" s="277" t="s">
        <v>1482</v>
      </c>
      <c r="B2173" s="163" t="s">
        <v>1865</v>
      </c>
      <c r="C2173" s="259" t="s">
        <v>68</v>
      </c>
      <c r="D2173" s="259" t="s">
        <v>1866</v>
      </c>
      <c r="E2173" s="528" t="s">
        <v>1488</v>
      </c>
      <c r="F2173" s="528"/>
      <c r="G2173" s="164" t="s">
        <v>1489</v>
      </c>
      <c r="H2173" s="165">
        <v>0.54890000000000005</v>
      </c>
      <c r="I2173" s="166">
        <v>22.12</v>
      </c>
      <c r="J2173" s="278">
        <v>12.14</v>
      </c>
    </row>
    <row r="2174" spans="1:10" x14ac:dyDescent="0.2">
      <c r="A2174" s="279" t="s">
        <v>1492</v>
      </c>
      <c r="B2174" s="167" t="s">
        <v>2155</v>
      </c>
      <c r="C2174" s="260" t="s">
        <v>68</v>
      </c>
      <c r="D2174" s="260" t="s">
        <v>2156</v>
      </c>
      <c r="E2174" s="527" t="s">
        <v>1495</v>
      </c>
      <c r="F2174" s="527"/>
      <c r="G2174" s="168" t="s">
        <v>1582</v>
      </c>
      <c r="H2174" s="169">
        <v>7.1999999999999998E-3</v>
      </c>
      <c r="I2174" s="170">
        <v>32.96</v>
      </c>
      <c r="J2174" s="280">
        <v>0.23</v>
      </c>
    </row>
    <row r="2175" spans="1:10" ht="25.5" x14ac:dyDescent="0.2">
      <c r="A2175" s="279" t="s">
        <v>1492</v>
      </c>
      <c r="B2175" s="167" t="s">
        <v>2480</v>
      </c>
      <c r="C2175" s="260" t="s">
        <v>68</v>
      </c>
      <c r="D2175" s="260" t="s">
        <v>2481</v>
      </c>
      <c r="E2175" s="527" t="s">
        <v>1495</v>
      </c>
      <c r="F2175" s="527"/>
      <c r="G2175" s="168" t="s">
        <v>1</v>
      </c>
      <c r="H2175" s="169">
        <v>1</v>
      </c>
      <c r="I2175" s="170">
        <v>101.37</v>
      </c>
      <c r="J2175" s="280">
        <v>101.37</v>
      </c>
    </row>
    <row r="2176" spans="1:10" x14ac:dyDescent="0.2">
      <c r="A2176" s="279" t="s">
        <v>1492</v>
      </c>
      <c r="B2176" s="167" t="s">
        <v>2119</v>
      </c>
      <c r="C2176" s="260" t="s">
        <v>68</v>
      </c>
      <c r="D2176" s="260" t="s">
        <v>2120</v>
      </c>
      <c r="E2176" s="527" t="s">
        <v>1495</v>
      </c>
      <c r="F2176" s="527"/>
      <c r="G2176" s="168" t="s">
        <v>1</v>
      </c>
      <c r="H2176" s="169">
        <v>3.0200000000000001E-2</v>
      </c>
      <c r="I2176" s="170">
        <v>7.37</v>
      </c>
      <c r="J2176" s="280">
        <v>0.22</v>
      </c>
    </row>
    <row r="2177" spans="1:10" x14ac:dyDescent="0.2">
      <c r="A2177" s="281"/>
      <c r="B2177" s="282"/>
      <c r="C2177" s="282"/>
      <c r="D2177" s="282"/>
      <c r="E2177" s="282"/>
      <c r="F2177" s="283"/>
      <c r="G2177" s="282"/>
      <c r="H2177" s="283"/>
      <c r="I2177" s="282"/>
      <c r="J2177" s="284"/>
    </row>
    <row r="2178" spans="1:10" ht="13.5" thickBot="1" x14ac:dyDescent="0.25">
      <c r="A2178" s="281"/>
      <c r="B2178" s="282"/>
      <c r="C2178" s="282"/>
      <c r="D2178" s="282"/>
      <c r="E2178" s="282"/>
      <c r="F2178" s="283"/>
      <c r="G2178" s="282"/>
      <c r="H2178" s="283"/>
      <c r="I2178" s="282"/>
      <c r="J2178" s="284"/>
    </row>
    <row r="2179" spans="1:10" ht="13.5" thickTop="1" x14ac:dyDescent="0.2">
      <c r="A2179" s="285"/>
      <c r="B2179" s="171"/>
      <c r="C2179" s="171"/>
      <c r="D2179" s="171"/>
      <c r="E2179" s="171"/>
      <c r="F2179" s="171"/>
      <c r="G2179" s="171"/>
      <c r="H2179" s="171"/>
      <c r="I2179" s="171"/>
      <c r="J2179" s="286"/>
    </row>
    <row r="2180" spans="1:10" ht="15" x14ac:dyDescent="0.2">
      <c r="A2180" s="273"/>
      <c r="B2180" s="157" t="s">
        <v>399</v>
      </c>
      <c r="C2180" s="268" t="s">
        <v>1472</v>
      </c>
      <c r="D2180" s="268" t="s">
        <v>1473</v>
      </c>
      <c r="E2180" s="525" t="s">
        <v>1474</v>
      </c>
      <c r="F2180" s="525"/>
      <c r="G2180" s="158" t="s">
        <v>1475</v>
      </c>
      <c r="H2180" s="157" t="s">
        <v>1476</v>
      </c>
      <c r="I2180" s="157" t="s">
        <v>1477</v>
      </c>
      <c r="J2180" s="274" t="s">
        <v>1478</v>
      </c>
    </row>
    <row r="2181" spans="1:10" ht="38.25" x14ac:dyDescent="0.2">
      <c r="A2181" s="275" t="s">
        <v>409</v>
      </c>
      <c r="B2181" s="159" t="s">
        <v>2482</v>
      </c>
      <c r="C2181" s="267" t="s">
        <v>68</v>
      </c>
      <c r="D2181" s="267" t="s">
        <v>1172</v>
      </c>
      <c r="E2181" s="526" t="s">
        <v>1864</v>
      </c>
      <c r="F2181" s="526"/>
      <c r="G2181" s="160" t="s">
        <v>1</v>
      </c>
      <c r="H2181" s="161">
        <v>1</v>
      </c>
      <c r="I2181" s="162">
        <v>297.39</v>
      </c>
      <c r="J2181" s="276">
        <v>297.39</v>
      </c>
    </row>
    <row r="2182" spans="1:10" ht="25.5" x14ac:dyDescent="0.2">
      <c r="A2182" s="277" t="s">
        <v>1482</v>
      </c>
      <c r="B2182" s="163" t="s">
        <v>1998</v>
      </c>
      <c r="C2182" s="259" t="s">
        <v>68</v>
      </c>
      <c r="D2182" s="259" t="s">
        <v>1999</v>
      </c>
      <c r="E2182" s="528" t="s">
        <v>1488</v>
      </c>
      <c r="F2182" s="528"/>
      <c r="G2182" s="164" t="s">
        <v>1489</v>
      </c>
      <c r="H2182" s="165">
        <v>0.58599999999999997</v>
      </c>
      <c r="I2182" s="166">
        <v>18.84</v>
      </c>
      <c r="J2182" s="278">
        <v>11.04</v>
      </c>
    </row>
    <row r="2183" spans="1:10" ht="25.5" x14ac:dyDescent="0.2">
      <c r="A2183" s="277" t="s">
        <v>1482</v>
      </c>
      <c r="B2183" s="163" t="s">
        <v>1865</v>
      </c>
      <c r="C2183" s="259" t="s">
        <v>68</v>
      </c>
      <c r="D2183" s="259" t="s">
        <v>1866</v>
      </c>
      <c r="E2183" s="528" t="s">
        <v>1488</v>
      </c>
      <c r="F2183" s="528"/>
      <c r="G2183" s="164" t="s">
        <v>1489</v>
      </c>
      <c r="H2183" s="165">
        <v>0.58599999999999997</v>
      </c>
      <c r="I2183" s="166">
        <v>22.12</v>
      </c>
      <c r="J2183" s="278">
        <v>12.96</v>
      </c>
    </row>
    <row r="2184" spans="1:10" ht="25.5" x14ac:dyDescent="0.2">
      <c r="A2184" s="277" t="s">
        <v>1482</v>
      </c>
      <c r="B2184" s="163" t="s">
        <v>2444</v>
      </c>
      <c r="C2184" s="259" t="s">
        <v>68</v>
      </c>
      <c r="D2184" s="259" t="s">
        <v>2445</v>
      </c>
      <c r="E2184" s="528" t="s">
        <v>1488</v>
      </c>
      <c r="F2184" s="528"/>
      <c r="G2184" s="164" t="s">
        <v>1489</v>
      </c>
      <c r="H2184" s="165">
        <v>0.58599999999999997</v>
      </c>
      <c r="I2184" s="166">
        <v>23.66</v>
      </c>
      <c r="J2184" s="278">
        <v>13.86</v>
      </c>
    </row>
    <row r="2185" spans="1:10" ht="25.5" x14ac:dyDescent="0.2">
      <c r="A2185" s="279" t="s">
        <v>1492</v>
      </c>
      <c r="B2185" s="167" t="s">
        <v>2483</v>
      </c>
      <c r="C2185" s="260" t="s">
        <v>68</v>
      </c>
      <c r="D2185" s="260" t="s">
        <v>2484</v>
      </c>
      <c r="E2185" s="527" t="s">
        <v>1495</v>
      </c>
      <c r="F2185" s="527"/>
      <c r="G2185" s="168" t="s">
        <v>1</v>
      </c>
      <c r="H2185" s="169">
        <v>1</v>
      </c>
      <c r="I2185" s="170">
        <v>257.70999999999998</v>
      </c>
      <c r="J2185" s="280">
        <v>257.70999999999998</v>
      </c>
    </row>
    <row r="2186" spans="1:10" x14ac:dyDescent="0.2">
      <c r="A2186" s="279" t="s">
        <v>1492</v>
      </c>
      <c r="B2186" s="167" t="s">
        <v>2446</v>
      </c>
      <c r="C2186" s="260" t="s">
        <v>68</v>
      </c>
      <c r="D2186" s="260" t="s">
        <v>2447</v>
      </c>
      <c r="E2186" s="527" t="s">
        <v>1495</v>
      </c>
      <c r="F2186" s="527"/>
      <c r="G2186" s="168" t="s">
        <v>25</v>
      </c>
      <c r="H2186" s="169">
        <v>6.7000000000000004E-2</v>
      </c>
      <c r="I2186" s="170">
        <v>27.3</v>
      </c>
      <c r="J2186" s="280">
        <v>1.82</v>
      </c>
    </row>
    <row r="2187" spans="1:10" x14ac:dyDescent="0.2">
      <c r="A2187" s="281"/>
      <c r="B2187" s="282"/>
      <c r="C2187" s="282"/>
      <c r="D2187" s="282"/>
      <c r="E2187" s="282"/>
      <c r="F2187" s="283"/>
      <c r="G2187" s="282"/>
      <c r="H2187" s="283"/>
      <c r="I2187" s="282"/>
      <c r="J2187" s="284"/>
    </row>
    <row r="2188" spans="1:10" ht="13.5" thickBot="1" x14ac:dyDescent="0.25">
      <c r="A2188" s="281"/>
      <c r="B2188" s="282"/>
      <c r="C2188" s="282"/>
      <c r="D2188" s="282"/>
      <c r="E2188" s="282"/>
      <c r="F2188" s="283"/>
      <c r="G2188" s="282"/>
      <c r="H2188" s="283"/>
      <c r="I2188" s="282"/>
      <c r="J2188" s="284"/>
    </row>
    <row r="2189" spans="1:10" ht="13.5" thickTop="1" x14ac:dyDescent="0.2">
      <c r="A2189" s="285"/>
      <c r="B2189" s="171"/>
      <c r="C2189" s="171"/>
      <c r="D2189" s="171"/>
      <c r="E2189" s="171"/>
      <c r="F2189" s="171"/>
      <c r="G2189" s="171"/>
      <c r="H2189" s="171"/>
      <c r="I2189" s="171"/>
      <c r="J2189" s="286"/>
    </row>
    <row r="2190" spans="1:10" ht="15" x14ac:dyDescent="0.2">
      <c r="A2190" s="273"/>
      <c r="B2190" s="157" t="s">
        <v>399</v>
      </c>
      <c r="C2190" s="268" t="s">
        <v>1472</v>
      </c>
      <c r="D2190" s="268" t="s">
        <v>1473</v>
      </c>
      <c r="E2190" s="525" t="s">
        <v>1474</v>
      </c>
      <c r="F2190" s="525"/>
      <c r="G2190" s="158" t="s">
        <v>1475</v>
      </c>
      <c r="H2190" s="157" t="s">
        <v>1476</v>
      </c>
      <c r="I2190" s="157" t="s">
        <v>1477</v>
      </c>
      <c r="J2190" s="274" t="s">
        <v>1478</v>
      </c>
    </row>
    <row r="2191" spans="1:10" ht="38.25" x14ac:dyDescent="0.2">
      <c r="A2191" s="275" t="s">
        <v>409</v>
      </c>
      <c r="B2191" s="159" t="s">
        <v>2485</v>
      </c>
      <c r="C2191" s="267" t="s">
        <v>68</v>
      </c>
      <c r="D2191" s="267" t="s">
        <v>2486</v>
      </c>
      <c r="E2191" s="526" t="s">
        <v>1864</v>
      </c>
      <c r="F2191" s="526"/>
      <c r="G2191" s="160" t="s">
        <v>1</v>
      </c>
      <c r="H2191" s="161">
        <v>1</v>
      </c>
      <c r="I2191" s="162">
        <v>90.65</v>
      </c>
      <c r="J2191" s="276">
        <v>90.65</v>
      </c>
    </row>
    <row r="2192" spans="1:10" ht="25.5" x14ac:dyDescent="0.2">
      <c r="A2192" s="277" t="s">
        <v>1482</v>
      </c>
      <c r="B2192" s="163" t="s">
        <v>1998</v>
      </c>
      <c r="C2192" s="259" t="s">
        <v>68</v>
      </c>
      <c r="D2192" s="259" t="s">
        <v>1999</v>
      </c>
      <c r="E2192" s="528" t="s">
        <v>1488</v>
      </c>
      <c r="F2192" s="528"/>
      <c r="G2192" s="164" t="s">
        <v>1489</v>
      </c>
      <c r="H2192" s="165">
        <v>0.73599999999999999</v>
      </c>
      <c r="I2192" s="166">
        <v>18.84</v>
      </c>
      <c r="J2192" s="278">
        <v>13.86</v>
      </c>
    </row>
    <row r="2193" spans="1:10" ht="25.5" x14ac:dyDescent="0.2">
      <c r="A2193" s="277" t="s">
        <v>1482</v>
      </c>
      <c r="B2193" s="163" t="s">
        <v>1865</v>
      </c>
      <c r="C2193" s="259" t="s">
        <v>68</v>
      </c>
      <c r="D2193" s="259" t="s">
        <v>1866</v>
      </c>
      <c r="E2193" s="528" t="s">
        <v>1488</v>
      </c>
      <c r="F2193" s="528"/>
      <c r="G2193" s="164" t="s">
        <v>1489</v>
      </c>
      <c r="H2193" s="165">
        <v>0.73599999999999999</v>
      </c>
      <c r="I2193" s="166">
        <v>22.12</v>
      </c>
      <c r="J2193" s="278">
        <v>16.28</v>
      </c>
    </row>
    <row r="2194" spans="1:10" x14ac:dyDescent="0.2">
      <c r="A2194" s="279" t="s">
        <v>1492</v>
      </c>
      <c r="B2194" s="167" t="s">
        <v>2155</v>
      </c>
      <c r="C2194" s="260" t="s">
        <v>68</v>
      </c>
      <c r="D2194" s="260" t="s">
        <v>2156</v>
      </c>
      <c r="E2194" s="527" t="s">
        <v>1495</v>
      </c>
      <c r="F2194" s="527"/>
      <c r="G2194" s="168" t="s">
        <v>1582</v>
      </c>
      <c r="H2194" s="169">
        <v>7.0000000000000001E-3</v>
      </c>
      <c r="I2194" s="170">
        <v>32.96</v>
      </c>
      <c r="J2194" s="280">
        <v>0.23</v>
      </c>
    </row>
    <row r="2195" spans="1:10" x14ac:dyDescent="0.2">
      <c r="A2195" s="279" t="s">
        <v>1492</v>
      </c>
      <c r="B2195" s="167" t="s">
        <v>2487</v>
      </c>
      <c r="C2195" s="260" t="s">
        <v>68</v>
      </c>
      <c r="D2195" s="260" t="s">
        <v>2488</v>
      </c>
      <c r="E2195" s="527" t="s">
        <v>1495</v>
      </c>
      <c r="F2195" s="527"/>
      <c r="G2195" s="168" t="s">
        <v>1</v>
      </c>
      <c r="H2195" s="169">
        <v>1</v>
      </c>
      <c r="I2195" s="170">
        <v>60.06</v>
      </c>
      <c r="J2195" s="280">
        <v>60.06</v>
      </c>
    </row>
    <row r="2196" spans="1:10" x14ac:dyDescent="0.2">
      <c r="A2196" s="279" t="s">
        <v>1492</v>
      </c>
      <c r="B2196" s="167" t="s">
        <v>2119</v>
      </c>
      <c r="C2196" s="260" t="s">
        <v>68</v>
      </c>
      <c r="D2196" s="260" t="s">
        <v>2120</v>
      </c>
      <c r="E2196" s="527" t="s">
        <v>1495</v>
      </c>
      <c r="F2196" s="527"/>
      <c r="G2196" s="168" t="s">
        <v>1</v>
      </c>
      <c r="H2196" s="169">
        <v>0.03</v>
      </c>
      <c r="I2196" s="170">
        <v>7.37</v>
      </c>
      <c r="J2196" s="280">
        <v>0.22</v>
      </c>
    </row>
    <row r="2197" spans="1:10" x14ac:dyDescent="0.2">
      <c r="A2197" s="281"/>
      <c r="B2197" s="282"/>
      <c r="C2197" s="282"/>
      <c r="D2197" s="282"/>
      <c r="E2197" s="282"/>
      <c r="F2197" s="283"/>
      <c r="G2197" s="282"/>
      <c r="H2197" s="283"/>
      <c r="I2197" s="282"/>
      <c r="J2197" s="284"/>
    </row>
    <row r="2198" spans="1:10" ht="13.5" thickBot="1" x14ac:dyDescent="0.25">
      <c r="A2198" s="281"/>
      <c r="B2198" s="282"/>
      <c r="C2198" s="282"/>
      <c r="D2198" s="282"/>
      <c r="E2198" s="282"/>
      <c r="F2198" s="283"/>
      <c r="G2198" s="282"/>
      <c r="H2198" s="283"/>
      <c r="I2198" s="282"/>
      <c r="J2198" s="284"/>
    </row>
    <row r="2199" spans="1:10" ht="13.5" thickTop="1" x14ac:dyDescent="0.2">
      <c r="A2199" s="285"/>
      <c r="B2199" s="171"/>
      <c r="C2199" s="171"/>
      <c r="D2199" s="171"/>
      <c r="E2199" s="171"/>
      <c r="F2199" s="171"/>
      <c r="G2199" s="171"/>
      <c r="H2199" s="171"/>
      <c r="I2199" s="171"/>
      <c r="J2199" s="286"/>
    </row>
    <row r="2200" spans="1:10" ht="15" x14ac:dyDescent="0.2">
      <c r="A2200" s="273"/>
      <c r="B2200" s="157" t="s">
        <v>399</v>
      </c>
      <c r="C2200" s="268" t="s">
        <v>1472</v>
      </c>
      <c r="D2200" s="268" t="s">
        <v>1473</v>
      </c>
      <c r="E2200" s="525" t="s">
        <v>1474</v>
      </c>
      <c r="F2200" s="525"/>
      <c r="G2200" s="158" t="s">
        <v>1475</v>
      </c>
      <c r="H2200" s="157" t="s">
        <v>1476</v>
      </c>
      <c r="I2200" s="157" t="s">
        <v>1477</v>
      </c>
      <c r="J2200" s="274" t="s">
        <v>1478</v>
      </c>
    </row>
    <row r="2201" spans="1:10" ht="38.25" x14ac:dyDescent="0.2">
      <c r="A2201" s="275" t="s">
        <v>409</v>
      </c>
      <c r="B2201" s="159" t="s">
        <v>2489</v>
      </c>
      <c r="C2201" s="267" t="s">
        <v>68</v>
      </c>
      <c r="D2201" s="267" t="s">
        <v>2490</v>
      </c>
      <c r="E2201" s="526" t="s">
        <v>1864</v>
      </c>
      <c r="F2201" s="526"/>
      <c r="G2201" s="160" t="s">
        <v>8</v>
      </c>
      <c r="H2201" s="161">
        <v>1</v>
      </c>
      <c r="I2201" s="162">
        <v>110.29</v>
      </c>
      <c r="J2201" s="276">
        <v>110.29</v>
      </c>
    </row>
    <row r="2202" spans="1:10" ht="25.5" x14ac:dyDescent="0.2">
      <c r="A2202" s="277" t="s">
        <v>1482</v>
      </c>
      <c r="B2202" s="163" t="s">
        <v>1998</v>
      </c>
      <c r="C2202" s="259" t="s">
        <v>68</v>
      </c>
      <c r="D2202" s="259" t="s">
        <v>1999</v>
      </c>
      <c r="E2202" s="528" t="s">
        <v>1488</v>
      </c>
      <c r="F2202" s="528"/>
      <c r="G2202" s="164" t="s">
        <v>1489</v>
      </c>
      <c r="H2202" s="165">
        <v>0.245</v>
      </c>
      <c r="I2202" s="166">
        <v>18.84</v>
      </c>
      <c r="J2202" s="278">
        <v>4.6100000000000003</v>
      </c>
    </row>
    <row r="2203" spans="1:10" ht="25.5" x14ac:dyDescent="0.2">
      <c r="A2203" s="277" t="s">
        <v>1482</v>
      </c>
      <c r="B2203" s="163" t="s">
        <v>1865</v>
      </c>
      <c r="C2203" s="259" t="s">
        <v>68</v>
      </c>
      <c r="D2203" s="259" t="s">
        <v>1866</v>
      </c>
      <c r="E2203" s="528" t="s">
        <v>1488</v>
      </c>
      <c r="F2203" s="528"/>
      <c r="G2203" s="164" t="s">
        <v>1489</v>
      </c>
      <c r="H2203" s="165">
        <v>0.245</v>
      </c>
      <c r="I2203" s="166">
        <v>22.12</v>
      </c>
      <c r="J2203" s="278">
        <v>5.41</v>
      </c>
    </row>
    <row r="2204" spans="1:10" ht="25.5" x14ac:dyDescent="0.2">
      <c r="A2204" s="279" t="s">
        <v>1492</v>
      </c>
      <c r="B2204" s="167" t="s">
        <v>2491</v>
      </c>
      <c r="C2204" s="260" t="s">
        <v>68</v>
      </c>
      <c r="D2204" s="260" t="s">
        <v>2492</v>
      </c>
      <c r="E2204" s="527" t="s">
        <v>1495</v>
      </c>
      <c r="F2204" s="527"/>
      <c r="G2204" s="168" t="s">
        <v>8</v>
      </c>
      <c r="H2204" s="169">
        <v>1.0389999999999999</v>
      </c>
      <c r="I2204" s="170">
        <v>96.51</v>
      </c>
      <c r="J2204" s="280">
        <v>100.27</v>
      </c>
    </row>
    <row r="2205" spans="1:10" x14ac:dyDescent="0.2">
      <c r="A2205" s="281"/>
      <c r="B2205" s="282"/>
      <c r="C2205" s="282"/>
      <c r="D2205" s="282"/>
      <c r="E2205" s="282"/>
      <c r="F2205" s="283"/>
      <c r="G2205" s="282"/>
      <c r="H2205" s="283"/>
      <c r="I2205" s="282"/>
      <c r="J2205" s="284"/>
    </row>
    <row r="2206" spans="1:10" ht="13.5" thickBot="1" x14ac:dyDescent="0.25">
      <c r="A2206" s="281"/>
      <c r="B2206" s="282"/>
      <c r="C2206" s="282"/>
      <c r="D2206" s="282"/>
      <c r="E2206" s="282"/>
      <c r="F2206" s="283"/>
      <c r="G2206" s="282"/>
      <c r="H2206" s="283"/>
      <c r="I2206" s="282"/>
      <c r="J2206" s="284"/>
    </row>
    <row r="2207" spans="1:10" ht="13.5" thickTop="1" x14ac:dyDescent="0.2">
      <c r="A2207" s="285"/>
      <c r="B2207" s="171"/>
      <c r="C2207" s="171"/>
      <c r="D2207" s="171"/>
      <c r="E2207" s="171"/>
      <c r="F2207" s="171"/>
      <c r="G2207" s="171"/>
      <c r="H2207" s="171"/>
      <c r="I2207" s="171"/>
      <c r="J2207" s="286"/>
    </row>
    <row r="2208" spans="1:10" ht="15" x14ac:dyDescent="0.2">
      <c r="A2208" s="273"/>
      <c r="B2208" s="157" t="s">
        <v>399</v>
      </c>
      <c r="C2208" s="268" t="s">
        <v>1472</v>
      </c>
      <c r="D2208" s="268" t="s">
        <v>1473</v>
      </c>
      <c r="E2208" s="525" t="s">
        <v>1474</v>
      </c>
      <c r="F2208" s="525"/>
      <c r="G2208" s="158" t="s">
        <v>1475</v>
      </c>
      <c r="H2208" s="157" t="s">
        <v>1476</v>
      </c>
      <c r="I2208" s="157" t="s">
        <v>1477</v>
      </c>
      <c r="J2208" s="274" t="s">
        <v>1478</v>
      </c>
    </row>
    <row r="2209" spans="1:10" ht="38.25" x14ac:dyDescent="0.2">
      <c r="A2209" s="275" t="s">
        <v>409</v>
      </c>
      <c r="B2209" s="159" t="s">
        <v>2493</v>
      </c>
      <c r="C2209" s="267" t="s">
        <v>68</v>
      </c>
      <c r="D2209" s="267" t="s">
        <v>2494</v>
      </c>
      <c r="E2209" s="526" t="s">
        <v>1864</v>
      </c>
      <c r="F2209" s="526"/>
      <c r="G2209" s="160" t="s">
        <v>1</v>
      </c>
      <c r="H2209" s="161">
        <v>1</v>
      </c>
      <c r="I2209" s="162">
        <v>201.55</v>
      </c>
      <c r="J2209" s="276">
        <v>201.55</v>
      </c>
    </row>
    <row r="2210" spans="1:10" ht="25.5" x14ac:dyDescent="0.2">
      <c r="A2210" s="277" t="s">
        <v>1482</v>
      </c>
      <c r="B2210" s="163" t="s">
        <v>1998</v>
      </c>
      <c r="C2210" s="259" t="s">
        <v>68</v>
      </c>
      <c r="D2210" s="259" t="s">
        <v>1999</v>
      </c>
      <c r="E2210" s="528" t="s">
        <v>1488</v>
      </c>
      <c r="F2210" s="528"/>
      <c r="G2210" s="164" t="s">
        <v>1489</v>
      </c>
      <c r="H2210" s="165">
        <v>1.4710000000000001</v>
      </c>
      <c r="I2210" s="166">
        <v>18.84</v>
      </c>
      <c r="J2210" s="278">
        <v>27.71</v>
      </c>
    </row>
    <row r="2211" spans="1:10" ht="25.5" x14ac:dyDescent="0.2">
      <c r="A2211" s="277" t="s">
        <v>1482</v>
      </c>
      <c r="B2211" s="163" t="s">
        <v>1865</v>
      </c>
      <c r="C2211" s="259" t="s">
        <v>68</v>
      </c>
      <c r="D2211" s="259" t="s">
        <v>1866</v>
      </c>
      <c r="E2211" s="528" t="s">
        <v>1488</v>
      </c>
      <c r="F2211" s="528"/>
      <c r="G2211" s="164" t="s">
        <v>1489</v>
      </c>
      <c r="H2211" s="165">
        <v>1.4710000000000001</v>
      </c>
      <c r="I2211" s="166">
        <v>22.12</v>
      </c>
      <c r="J2211" s="278">
        <v>32.53</v>
      </c>
    </row>
    <row r="2212" spans="1:10" x14ac:dyDescent="0.2">
      <c r="A2212" s="279" t="s">
        <v>1492</v>
      </c>
      <c r="B2212" s="167" t="s">
        <v>2155</v>
      </c>
      <c r="C2212" s="260" t="s">
        <v>68</v>
      </c>
      <c r="D2212" s="260" t="s">
        <v>2156</v>
      </c>
      <c r="E2212" s="527" t="s">
        <v>1495</v>
      </c>
      <c r="F2212" s="527"/>
      <c r="G2212" s="168" t="s">
        <v>1582</v>
      </c>
      <c r="H2212" s="169">
        <v>1.0999999999999999E-2</v>
      </c>
      <c r="I2212" s="170">
        <v>32.96</v>
      </c>
      <c r="J2212" s="280">
        <v>0.36</v>
      </c>
    </row>
    <row r="2213" spans="1:10" x14ac:dyDescent="0.2">
      <c r="A2213" s="279" t="s">
        <v>1492</v>
      </c>
      <c r="B2213" s="167" t="s">
        <v>2495</v>
      </c>
      <c r="C2213" s="260" t="s">
        <v>68</v>
      </c>
      <c r="D2213" s="260" t="s">
        <v>2496</v>
      </c>
      <c r="E2213" s="527" t="s">
        <v>1495</v>
      </c>
      <c r="F2213" s="527"/>
      <c r="G2213" s="168" t="s">
        <v>1</v>
      </c>
      <c r="H2213" s="169">
        <v>1</v>
      </c>
      <c r="I2213" s="170">
        <v>140.62</v>
      </c>
      <c r="J2213" s="280">
        <v>140.62</v>
      </c>
    </row>
    <row r="2214" spans="1:10" x14ac:dyDescent="0.2">
      <c r="A2214" s="279" t="s">
        <v>1492</v>
      </c>
      <c r="B2214" s="167" t="s">
        <v>2119</v>
      </c>
      <c r="C2214" s="260" t="s">
        <v>68</v>
      </c>
      <c r="D2214" s="260" t="s">
        <v>2120</v>
      </c>
      <c r="E2214" s="527" t="s">
        <v>1495</v>
      </c>
      <c r="F2214" s="527"/>
      <c r="G2214" s="168" t="s">
        <v>1</v>
      </c>
      <c r="H2214" s="169">
        <v>4.4999999999999998E-2</v>
      </c>
      <c r="I2214" s="170">
        <v>7.37</v>
      </c>
      <c r="J2214" s="280">
        <v>0.33</v>
      </c>
    </row>
    <row r="2215" spans="1:10" x14ac:dyDescent="0.2">
      <c r="A2215" s="281"/>
      <c r="B2215" s="282"/>
      <c r="C2215" s="282"/>
      <c r="D2215" s="282"/>
      <c r="E2215" s="282"/>
      <c r="F2215" s="283"/>
      <c r="G2215" s="282"/>
      <c r="H2215" s="283"/>
      <c r="I2215" s="282"/>
      <c r="J2215" s="284"/>
    </row>
    <row r="2216" spans="1:10" ht="13.5" thickBot="1" x14ac:dyDescent="0.25">
      <c r="A2216" s="281"/>
      <c r="B2216" s="282"/>
      <c r="C2216" s="282"/>
      <c r="D2216" s="282"/>
      <c r="E2216" s="282"/>
      <c r="F2216" s="283"/>
      <c r="G2216" s="282"/>
      <c r="H2216" s="283"/>
      <c r="I2216" s="282"/>
      <c r="J2216" s="284"/>
    </row>
    <row r="2217" spans="1:10" ht="13.5" thickTop="1" x14ac:dyDescent="0.2">
      <c r="A2217" s="285"/>
      <c r="B2217" s="171"/>
      <c r="C2217" s="171"/>
      <c r="D2217" s="171"/>
      <c r="E2217" s="171"/>
      <c r="F2217" s="171"/>
      <c r="G2217" s="171"/>
      <c r="H2217" s="171"/>
      <c r="I2217" s="171"/>
      <c r="J2217" s="286"/>
    </row>
    <row r="2218" spans="1:10" ht="15" x14ac:dyDescent="0.2">
      <c r="A2218" s="273"/>
      <c r="B2218" s="157" t="s">
        <v>399</v>
      </c>
      <c r="C2218" s="268" t="s">
        <v>1472</v>
      </c>
      <c r="D2218" s="268" t="s">
        <v>1473</v>
      </c>
      <c r="E2218" s="525" t="s">
        <v>1474</v>
      </c>
      <c r="F2218" s="525"/>
      <c r="G2218" s="158" t="s">
        <v>1475</v>
      </c>
      <c r="H2218" s="157" t="s">
        <v>1476</v>
      </c>
      <c r="I2218" s="157" t="s">
        <v>1477</v>
      </c>
      <c r="J2218" s="274" t="s">
        <v>1478</v>
      </c>
    </row>
    <row r="2219" spans="1:10" ht="38.25" x14ac:dyDescent="0.2">
      <c r="A2219" s="275" t="s">
        <v>409</v>
      </c>
      <c r="B2219" s="159" t="s">
        <v>2497</v>
      </c>
      <c r="C2219" s="267" t="s">
        <v>68</v>
      </c>
      <c r="D2219" s="267" t="s">
        <v>2498</v>
      </c>
      <c r="E2219" s="526" t="s">
        <v>1864</v>
      </c>
      <c r="F2219" s="526"/>
      <c r="G2219" s="160" t="s">
        <v>1</v>
      </c>
      <c r="H2219" s="161">
        <v>1</v>
      </c>
      <c r="I2219" s="162">
        <v>218.71</v>
      </c>
      <c r="J2219" s="276">
        <v>218.71</v>
      </c>
    </row>
    <row r="2220" spans="1:10" ht="25.5" x14ac:dyDescent="0.2">
      <c r="A2220" s="277" t="s">
        <v>1482</v>
      </c>
      <c r="B2220" s="163" t="s">
        <v>1998</v>
      </c>
      <c r="C2220" s="259" t="s">
        <v>68</v>
      </c>
      <c r="D2220" s="259" t="s">
        <v>1999</v>
      </c>
      <c r="E2220" s="528" t="s">
        <v>1488</v>
      </c>
      <c r="F2220" s="528"/>
      <c r="G2220" s="164" t="s">
        <v>1489</v>
      </c>
      <c r="H2220" s="165">
        <v>0.73599999999999999</v>
      </c>
      <c r="I2220" s="166">
        <v>18.84</v>
      </c>
      <c r="J2220" s="278">
        <v>13.86</v>
      </c>
    </row>
    <row r="2221" spans="1:10" ht="25.5" x14ac:dyDescent="0.2">
      <c r="A2221" s="277" t="s">
        <v>1482</v>
      </c>
      <c r="B2221" s="163" t="s">
        <v>1865</v>
      </c>
      <c r="C2221" s="259" t="s">
        <v>68</v>
      </c>
      <c r="D2221" s="259" t="s">
        <v>1866</v>
      </c>
      <c r="E2221" s="528" t="s">
        <v>1488</v>
      </c>
      <c r="F2221" s="528"/>
      <c r="G2221" s="164" t="s">
        <v>1489</v>
      </c>
      <c r="H2221" s="165">
        <v>0.73599999999999999</v>
      </c>
      <c r="I2221" s="166">
        <v>22.12</v>
      </c>
      <c r="J2221" s="278">
        <v>16.28</v>
      </c>
    </row>
    <row r="2222" spans="1:10" ht="25.5" x14ac:dyDescent="0.2">
      <c r="A2222" s="279" t="s">
        <v>1492</v>
      </c>
      <c r="B2222" s="167" t="s">
        <v>2499</v>
      </c>
      <c r="C2222" s="260" t="s">
        <v>68</v>
      </c>
      <c r="D2222" s="260" t="s">
        <v>2500</v>
      </c>
      <c r="E2222" s="527" t="s">
        <v>1495</v>
      </c>
      <c r="F2222" s="527"/>
      <c r="G2222" s="168" t="s">
        <v>1</v>
      </c>
      <c r="H2222" s="169">
        <v>1</v>
      </c>
      <c r="I2222" s="170">
        <v>188.12</v>
      </c>
      <c r="J2222" s="280">
        <v>188.12</v>
      </c>
    </row>
    <row r="2223" spans="1:10" x14ac:dyDescent="0.2">
      <c r="A2223" s="279" t="s">
        <v>1492</v>
      </c>
      <c r="B2223" s="167" t="s">
        <v>2119</v>
      </c>
      <c r="C2223" s="260" t="s">
        <v>68</v>
      </c>
      <c r="D2223" s="260" t="s">
        <v>2120</v>
      </c>
      <c r="E2223" s="527" t="s">
        <v>1495</v>
      </c>
      <c r="F2223" s="527"/>
      <c r="G2223" s="168" t="s">
        <v>1</v>
      </c>
      <c r="H2223" s="169">
        <v>0.03</v>
      </c>
      <c r="I2223" s="170">
        <v>7.37</v>
      </c>
      <c r="J2223" s="280">
        <v>0.22</v>
      </c>
    </row>
    <row r="2224" spans="1:10" x14ac:dyDescent="0.2">
      <c r="A2224" s="279" t="s">
        <v>1492</v>
      </c>
      <c r="B2224" s="167" t="s">
        <v>2155</v>
      </c>
      <c r="C2224" s="260" t="s">
        <v>68</v>
      </c>
      <c r="D2224" s="260" t="s">
        <v>2156</v>
      </c>
      <c r="E2224" s="527" t="s">
        <v>1495</v>
      </c>
      <c r="F2224" s="527"/>
      <c r="G2224" s="168" t="s">
        <v>1582</v>
      </c>
      <c r="H2224" s="169">
        <v>7.0000000000000001E-3</v>
      </c>
      <c r="I2224" s="170">
        <v>32.96</v>
      </c>
      <c r="J2224" s="280">
        <v>0.23</v>
      </c>
    </row>
    <row r="2225" spans="1:10" x14ac:dyDescent="0.2">
      <c r="A2225" s="281"/>
      <c r="B2225" s="282"/>
      <c r="C2225" s="282"/>
      <c r="D2225" s="282"/>
      <c r="E2225" s="282"/>
      <c r="F2225" s="283"/>
      <c r="G2225" s="282"/>
      <c r="H2225" s="283"/>
      <c r="I2225" s="282"/>
      <c r="J2225" s="284"/>
    </row>
    <row r="2226" spans="1:10" ht="13.5" thickBot="1" x14ac:dyDescent="0.25">
      <c r="A2226" s="281"/>
      <c r="B2226" s="282"/>
      <c r="C2226" s="282"/>
      <c r="D2226" s="282"/>
      <c r="E2226" s="282"/>
      <c r="F2226" s="283"/>
      <c r="G2226" s="282"/>
      <c r="H2226" s="283"/>
      <c r="I2226" s="282"/>
      <c r="J2226" s="284"/>
    </row>
    <row r="2227" spans="1:10" ht="13.5" thickTop="1" x14ac:dyDescent="0.2">
      <c r="A2227" s="285"/>
      <c r="B2227" s="171"/>
      <c r="C2227" s="171"/>
      <c r="D2227" s="171"/>
      <c r="E2227" s="171"/>
      <c r="F2227" s="171"/>
      <c r="G2227" s="171"/>
      <c r="H2227" s="171"/>
      <c r="I2227" s="171"/>
      <c r="J2227" s="286"/>
    </row>
    <row r="2228" spans="1:10" ht="15" x14ac:dyDescent="0.2">
      <c r="A2228" s="273"/>
      <c r="B2228" s="157" t="s">
        <v>399</v>
      </c>
      <c r="C2228" s="268" t="s">
        <v>1472</v>
      </c>
      <c r="D2228" s="268" t="s">
        <v>1473</v>
      </c>
      <c r="E2228" s="525" t="s">
        <v>1474</v>
      </c>
      <c r="F2228" s="525"/>
      <c r="G2228" s="158" t="s">
        <v>1475</v>
      </c>
      <c r="H2228" s="157" t="s">
        <v>1476</v>
      </c>
      <c r="I2228" s="157" t="s">
        <v>1477</v>
      </c>
      <c r="J2228" s="274" t="s">
        <v>1478</v>
      </c>
    </row>
    <row r="2229" spans="1:10" ht="25.5" x14ac:dyDescent="0.2">
      <c r="A2229" s="275" t="s">
        <v>409</v>
      </c>
      <c r="B2229" s="159" t="s">
        <v>2501</v>
      </c>
      <c r="C2229" s="267" t="s">
        <v>68</v>
      </c>
      <c r="D2229" s="267" t="s">
        <v>1176</v>
      </c>
      <c r="E2229" s="526" t="s">
        <v>1864</v>
      </c>
      <c r="F2229" s="526"/>
      <c r="G2229" s="160" t="s">
        <v>1</v>
      </c>
      <c r="H2229" s="161">
        <v>1</v>
      </c>
      <c r="I2229" s="162">
        <v>551.77</v>
      </c>
      <c r="J2229" s="276">
        <v>551.77</v>
      </c>
    </row>
    <row r="2230" spans="1:10" ht="25.5" x14ac:dyDescent="0.2">
      <c r="A2230" s="277" t="s">
        <v>1482</v>
      </c>
      <c r="B2230" s="163" t="s">
        <v>1865</v>
      </c>
      <c r="C2230" s="259" t="s">
        <v>68</v>
      </c>
      <c r="D2230" s="259" t="s">
        <v>1866</v>
      </c>
      <c r="E2230" s="528" t="s">
        <v>1488</v>
      </c>
      <c r="F2230" s="528"/>
      <c r="G2230" s="164" t="s">
        <v>1489</v>
      </c>
      <c r="H2230" s="165">
        <v>0.4546</v>
      </c>
      <c r="I2230" s="166">
        <v>22.12</v>
      </c>
      <c r="J2230" s="278">
        <v>10.050000000000001</v>
      </c>
    </row>
    <row r="2231" spans="1:10" ht="25.5" x14ac:dyDescent="0.2">
      <c r="A2231" s="277" t="s">
        <v>1482</v>
      </c>
      <c r="B2231" s="163" t="s">
        <v>1998</v>
      </c>
      <c r="C2231" s="259" t="s">
        <v>68</v>
      </c>
      <c r="D2231" s="259" t="s">
        <v>1999</v>
      </c>
      <c r="E2231" s="528" t="s">
        <v>1488</v>
      </c>
      <c r="F2231" s="528"/>
      <c r="G2231" s="164" t="s">
        <v>1489</v>
      </c>
      <c r="H2231" s="165">
        <v>0.4546</v>
      </c>
      <c r="I2231" s="166">
        <v>18.84</v>
      </c>
      <c r="J2231" s="278">
        <v>8.56</v>
      </c>
    </row>
    <row r="2232" spans="1:10" x14ac:dyDescent="0.2">
      <c r="A2232" s="279" t="s">
        <v>1492</v>
      </c>
      <c r="B2232" s="167" t="s">
        <v>2119</v>
      </c>
      <c r="C2232" s="260" t="s">
        <v>68</v>
      </c>
      <c r="D2232" s="260" t="s">
        <v>2120</v>
      </c>
      <c r="E2232" s="527" t="s">
        <v>1495</v>
      </c>
      <c r="F2232" s="527"/>
      <c r="G2232" s="168" t="s">
        <v>1</v>
      </c>
      <c r="H2232" s="169">
        <v>3.0200000000000001E-2</v>
      </c>
      <c r="I2232" s="170">
        <v>7.37</v>
      </c>
      <c r="J2232" s="280">
        <v>0.22</v>
      </c>
    </row>
    <row r="2233" spans="1:10" ht="25.5" x14ac:dyDescent="0.2">
      <c r="A2233" s="279" t="s">
        <v>1492</v>
      </c>
      <c r="B2233" s="167" t="s">
        <v>2502</v>
      </c>
      <c r="C2233" s="260" t="s">
        <v>68</v>
      </c>
      <c r="D2233" s="260" t="s">
        <v>2503</v>
      </c>
      <c r="E2233" s="527" t="s">
        <v>1495</v>
      </c>
      <c r="F2233" s="527"/>
      <c r="G2233" s="168" t="s">
        <v>1</v>
      </c>
      <c r="H2233" s="169">
        <v>1</v>
      </c>
      <c r="I2233" s="170">
        <v>532.94000000000005</v>
      </c>
      <c r="J2233" s="280">
        <v>532.94000000000005</v>
      </c>
    </row>
    <row r="2234" spans="1:10" x14ac:dyDescent="0.2">
      <c r="A2234" s="281"/>
      <c r="B2234" s="282"/>
      <c r="C2234" s="282"/>
      <c r="D2234" s="282"/>
      <c r="E2234" s="282"/>
      <c r="F2234" s="283"/>
      <c r="G2234" s="282"/>
      <c r="H2234" s="283"/>
      <c r="I2234" s="282"/>
      <c r="J2234" s="284"/>
    </row>
    <row r="2235" spans="1:10" ht="13.5" thickBot="1" x14ac:dyDescent="0.25">
      <c r="A2235" s="281"/>
      <c r="B2235" s="282"/>
      <c r="C2235" s="282"/>
      <c r="D2235" s="282"/>
      <c r="E2235" s="282"/>
      <c r="F2235" s="283"/>
      <c r="G2235" s="282"/>
      <c r="H2235" s="283"/>
      <c r="I2235" s="282"/>
      <c r="J2235" s="284"/>
    </row>
    <row r="2236" spans="1:10" ht="13.5" thickTop="1" x14ac:dyDescent="0.2">
      <c r="A2236" s="285"/>
      <c r="B2236" s="171"/>
      <c r="C2236" s="171"/>
      <c r="D2236" s="171"/>
      <c r="E2236" s="171"/>
      <c r="F2236" s="171"/>
      <c r="G2236" s="171"/>
      <c r="H2236" s="171"/>
      <c r="I2236" s="171"/>
      <c r="J2236" s="286"/>
    </row>
    <row r="2237" spans="1:10" ht="15" x14ac:dyDescent="0.2">
      <c r="A2237" s="273"/>
      <c r="B2237" s="157" t="s">
        <v>399</v>
      </c>
      <c r="C2237" s="268" t="s">
        <v>1472</v>
      </c>
      <c r="D2237" s="268" t="s">
        <v>1473</v>
      </c>
      <c r="E2237" s="525" t="s">
        <v>1474</v>
      </c>
      <c r="F2237" s="525"/>
      <c r="G2237" s="158" t="s">
        <v>1475</v>
      </c>
      <c r="H2237" s="157" t="s">
        <v>1476</v>
      </c>
      <c r="I2237" s="157" t="s">
        <v>1477</v>
      </c>
      <c r="J2237" s="274" t="s">
        <v>1478</v>
      </c>
    </row>
    <row r="2238" spans="1:10" ht="38.25" x14ac:dyDescent="0.2">
      <c r="A2238" s="275" t="s">
        <v>409</v>
      </c>
      <c r="B2238" s="159" t="s">
        <v>2504</v>
      </c>
      <c r="C2238" s="267" t="s">
        <v>68</v>
      </c>
      <c r="D2238" s="267" t="s">
        <v>2505</v>
      </c>
      <c r="E2238" s="526" t="s">
        <v>1527</v>
      </c>
      <c r="F2238" s="526"/>
      <c r="G2238" s="160" t="s">
        <v>8</v>
      </c>
      <c r="H2238" s="161">
        <v>1</v>
      </c>
      <c r="I2238" s="162">
        <v>3.07</v>
      </c>
      <c r="J2238" s="276">
        <v>3.07</v>
      </c>
    </row>
    <row r="2239" spans="1:10" ht="25.5" x14ac:dyDescent="0.2">
      <c r="A2239" s="277" t="s">
        <v>1482</v>
      </c>
      <c r="B2239" s="163" t="s">
        <v>1544</v>
      </c>
      <c r="C2239" s="259" t="s">
        <v>68</v>
      </c>
      <c r="D2239" s="259" t="s">
        <v>1545</v>
      </c>
      <c r="E2239" s="528" t="s">
        <v>1488</v>
      </c>
      <c r="F2239" s="528"/>
      <c r="G2239" s="164" t="s">
        <v>1489</v>
      </c>
      <c r="H2239" s="165">
        <v>2.3E-2</v>
      </c>
      <c r="I2239" s="166">
        <v>19.78</v>
      </c>
      <c r="J2239" s="278">
        <v>0.45</v>
      </c>
    </row>
    <row r="2240" spans="1:10" ht="25.5" x14ac:dyDescent="0.2">
      <c r="A2240" s="277" t="s">
        <v>1482</v>
      </c>
      <c r="B2240" s="163" t="s">
        <v>1551</v>
      </c>
      <c r="C2240" s="259" t="s">
        <v>68</v>
      </c>
      <c r="D2240" s="259" t="s">
        <v>1552</v>
      </c>
      <c r="E2240" s="528" t="s">
        <v>1488</v>
      </c>
      <c r="F2240" s="528"/>
      <c r="G2240" s="164" t="s">
        <v>1489</v>
      </c>
      <c r="H2240" s="165">
        <v>2.3E-2</v>
      </c>
      <c r="I2240" s="166">
        <v>23.42</v>
      </c>
      <c r="J2240" s="278">
        <v>0.53</v>
      </c>
    </row>
    <row r="2241" spans="1:10" ht="25.5" x14ac:dyDescent="0.2">
      <c r="A2241" s="279" t="s">
        <v>1492</v>
      </c>
      <c r="B2241" s="167" t="s">
        <v>2506</v>
      </c>
      <c r="C2241" s="260" t="s">
        <v>68</v>
      </c>
      <c r="D2241" s="260" t="s">
        <v>2507</v>
      </c>
      <c r="E2241" s="527" t="s">
        <v>1495</v>
      </c>
      <c r="F2241" s="527"/>
      <c r="G2241" s="168" t="s">
        <v>1</v>
      </c>
      <c r="H2241" s="169">
        <v>9.4000000000000004E-3</v>
      </c>
      <c r="I2241" s="170">
        <v>3.4</v>
      </c>
      <c r="J2241" s="280">
        <v>0.03</v>
      </c>
    </row>
    <row r="2242" spans="1:10" ht="25.5" x14ac:dyDescent="0.2">
      <c r="A2242" s="279" t="s">
        <v>1492</v>
      </c>
      <c r="B2242" s="167" t="s">
        <v>2508</v>
      </c>
      <c r="C2242" s="260" t="s">
        <v>68</v>
      </c>
      <c r="D2242" s="260" t="s">
        <v>2509</v>
      </c>
      <c r="E2242" s="527" t="s">
        <v>1495</v>
      </c>
      <c r="F2242" s="527"/>
      <c r="G2242" s="168" t="s">
        <v>8</v>
      </c>
      <c r="H2242" s="169">
        <v>1.2434000000000001</v>
      </c>
      <c r="I2242" s="170">
        <v>1.66</v>
      </c>
      <c r="J2242" s="280">
        <v>2.06</v>
      </c>
    </row>
    <row r="2243" spans="1:10" x14ac:dyDescent="0.2">
      <c r="A2243" s="281"/>
      <c r="B2243" s="282"/>
      <c r="C2243" s="282"/>
      <c r="D2243" s="282"/>
      <c r="E2243" s="282"/>
      <c r="F2243" s="283"/>
      <c r="G2243" s="282"/>
      <c r="H2243" s="283"/>
      <c r="I2243" s="282"/>
      <c r="J2243" s="284"/>
    </row>
    <row r="2244" spans="1:10" ht="13.5" thickBot="1" x14ac:dyDescent="0.25">
      <c r="A2244" s="281"/>
      <c r="B2244" s="282"/>
      <c r="C2244" s="282"/>
      <c r="D2244" s="282"/>
      <c r="E2244" s="282"/>
      <c r="F2244" s="283"/>
      <c r="G2244" s="282"/>
      <c r="H2244" s="283"/>
      <c r="I2244" s="282"/>
      <c r="J2244" s="284"/>
    </row>
    <row r="2245" spans="1:10" ht="13.5" thickTop="1" x14ac:dyDescent="0.2">
      <c r="A2245" s="285"/>
      <c r="B2245" s="171"/>
      <c r="C2245" s="171"/>
      <c r="D2245" s="171"/>
      <c r="E2245" s="171"/>
      <c r="F2245" s="171"/>
      <c r="G2245" s="171"/>
      <c r="H2245" s="171"/>
      <c r="I2245" s="171"/>
      <c r="J2245" s="286"/>
    </row>
    <row r="2246" spans="1:10" ht="15" x14ac:dyDescent="0.2">
      <c r="A2246" s="273"/>
      <c r="B2246" s="157" t="s">
        <v>399</v>
      </c>
      <c r="C2246" s="268" t="s">
        <v>1472</v>
      </c>
      <c r="D2246" s="268" t="s">
        <v>1473</v>
      </c>
      <c r="E2246" s="525" t="s">
        <v>1474</v>
      </c>
      <c r="F2246" s="525"/>
      <c r="G2246" s="158" t="s">
        <v>1475</v>
      </c>
      <c r="H2246" s="157" t="s">
        <v>1476</v>
      </c>
      <c r="I2246" s="157" t="s">
        <v>1477</v>
      </c>
      <c r="J2246" s="274" t="s">
        <v>1478</v>
      </c>
    </row>
    <row r="2247" spans="1:10" ht="25.5" x14ac:dyDescent="0.2">
      <c r="A2247" s="275" t="s">
        <v>409</v>
      </c>
      <c r="B2247" s="159" t="s">
        <v>2510</v>
      </c>
      <c r="C2247" s="267" t="s">
        <v>68</v>
      </c>
      <c r="D2247" s="267" t="s">
        <v>1336</v>
      </c>
      <c r="E2247" s="526" t="s">
        <v>1527</v>
      </c>
      <c r="F2247" s="526"/>
      <c r="G2247" s="160" t="s">
        <v>1</v>
      </c>
      <c r="H2247" s="161">
        <v>1</v>
      </c>
      <c r="I2247" s="162">
        <v>14.29</v>
      </c>
      <c r="J2247" s="276">
        <v>14.29</v>
      </c>
    </row>
    <row r="2248" spans="1:10" ht="25.5" x14ac:dyDescent="0.2">
      <c r="A2248" s="277" t="s">
        <v>1482</v>
      </c>
      <c r="B2248" s="163" t="s">
        <v>1551</v>
      </c>
      <c r="C2248" s="259" t="s">
        <v>68</v>
      </c>
      <c r="D2248" s="259" t="s">
        <v>1552</v>
      </c>
      <c r="E2248" s="528" t="s">
        <v>1488</v>
      </c>
      <c r="F2248" s="528"/>
      <c r="G2248" s="164" t="s">
        <v>1489</v>
      </c>
      <c r="H2248" s="165">
        <v>0.29099999999999998</v>
      </c>
      <c r="I2248" s="166">
        <v>23.42</v>
      </c>
      <c r="J2248" s="278">
        <v>6.81</v>
      </c>
    </row>
    <row r="2249" spans="1:10" ht="25.5" x14ac:dyDescent="0.2">
      <c r="A2249" s="277" t="s">
        <v>1482</v>
      </c>
      <c r="B2249" s="163" t="s">
        <v>1544</v>
      </c>
      <c r="C2249" s="259" t="s">
        <v>68</v>
      </c>
      <c r="D2249" s="259" t="s">
        <v>1545</v>
      </c>
      <c r="E2249" s="528" t="s">
        <v>1488</v>
      </c>
      <c r="F2249" s="528"/>
      <c r="G2249" s="164" t="s">
        <v>1489</v>
      </c>
      <c r="H2249" s="165">
        <v>0.29099999999999998</v>
      </c>
      <c r="I2249" s="166">
        <v>19.78</v>
      </c>
      <c r="J2249" s="278">
        <v>5.75</v>
      </c>
    </row>
    <row r="2250" spans="1:10" ht="25.5" x14ac:dyDescent="0.2">
      <c r="A2250" s="277" t="s">
        <v>1482</v>
      </c>
      <c r="B2250" s="163" t="s">
        <v>2511</v>
      </c>
      <c r="C2250" s="259" t="s">
        <v>68</v>
      </c>
      <c r="D2250" s="259" t="s">
        <v>2512</v>
      </c>
      <c r="E2250" s="528" t="s">
        <v>1488</v>
      </c>
      <c r="F2250" s="528"/>
      <c r="G2250" s="164" t="s">
        <v>1508</v>
      </c>
      <c r="H2250" s="165">
        <v>8.9999999999999998E-4</v>
      </c>
      <c r="I2250" s="166">
        <v>647.87</v>
      </c>
      <c r="J2250" s="278">
        <v>0.57999999999999996</v>
      </c>
    </row>
    <row r="2251" spans="1:10" ht="25.5" x14ac:dyDescent="0.2">
      <c r="A2251" s="279" t="s">
        <v>1492</v>
      </c>
      <c r="B2251" s="167" t="s">
        <v>2513</v>
      </c>
      <c r="C2251" s="260" t="s">
        <v>68</v>
      </c>
      <c r="D2251" s="260" t="s">
        <v>2514</v>
      </c>
      <c r="E2251" s="527" t="s">
        <v>1495</v>
      </c>
      <c r="F2251" s="527"/>
      <c r="G2251" s="168" t="s">
        <v>1</v>
      </c>
      <c r="H2251" s="169">
        <v>1</v>
      </c>
      <c r="I2251" s="170">
        <v>1.1499999999999999</v>
      </c>
      <c r="J2251" s="280">
        <v>1.1499999999999999</v>
      </c>
    </row>
    <row r="2252" spans="1:10" x14ac:dyDescent="0.2">
      <c r="A2252" s="281"/>
      <c r="B2252" s="282"/>
      <c r="C2252" s="282"/>
      <c r="D2252" s="282"/>
      <c r="E2252" s="282"/>
      <c r="F2252" s="283"/>
      <c r="G2252" s="282"/>
      <c r="H2252" s="283"/>
      <c r="I2252" s="282"/>
      <c r="J2252" s="284"/>
    </row>
    <row r="2253" spans="1:10" ht="13.5" thickBot="1" x14ac:dyDescent="0.25">
      <c r="A2253" s="281"/>
      <c r="B2253" s="282"/>
      <c r="C2253" s="282"/>
      <c r="D2253" s="282"/>
      <c r="E2253" s="282"/>
      <c r="F2253" s="283"/>
      <c r="G2253" s="282"/>
      <c r="H2253" s="283"/>
      <c r="I2253" s="282"/>
      <c r="J2253" s="284"/>
    </row>
    <row r="2254" spans="1:10" ht="13.5" thickTop="1" x14ac:dyDescent="0.2">
      <c r="A2254" s="285"/>
      <c r="B2254" s="171"/>
      <c r="C2254" s="171"/>
      <c r="D2254" s="171"/>
      <c r="E2254" s="171"/>
      <c r="F2254" s="171"/>
      <c r="G2254" s="171"/>
      <c r="H2254" s="171"/>
      <c r="I2254" s="171"/>
      <c r="J2254" s="286"/>
    </row>
    <row r="2255" spans="1:10" ht="15" x14ac:dyDescent="0.2">
      <c r="A2255" s="273"/>
      <c r="B2255" s="157" t="s">
        <v>399</v>
      </c>
      <c r="C2255" s="268" t="s">
        <v>1472</v>
      </c>
      <c r="D2255" s="268" t="s">
        <v>1473</v>
      </c>
      <c r="E2255" s="525" t="s">
        <v>1474</v>
      </c>
      <c r="F2255" s="525"/>
      <c r="G2255" s="158" t="s">
        <v>1475</v>
      </c>
      <c r="H2255" s="157" t="s">
        <v>1476</v>
      </c>
      <c r="I2255" s="157" t="s">
        <v>1477</v>
      </c>
      <c r="J2255" s="274" t="s">
        <v>1478</v>
      </c>
    </row>
    <row r="2256" spans="1:10" ht="25.5" x14ac:dyDescent="0.2">
      <c r="A2256" s="275" t="s">
        <v>409</v>
      </c>
      <c r="B2256" s="159" t="s">
        <v>2515</v>
      </c>
      <c r="C2256" s="267" t="s">
        <v>68</v>
      </c>
      <c r="D2256" s="267" t="s">
        <v>1183</v>
      </c>
      <c r="E2256" s="526" t="s">
        <v>1527</v>
      </c>
      <c r="F2256" s="526"/>
      <c r="G2256" s="160" t="s">
        <v>1</v>
      </c>
      <c r="H2256" s="161">
        <v>1</v>
      </c>
      <c r="I2256" s="162">
        <v>16.05</v>
      </c>
      <c r="J2256" s="276">
        <v>16.05</v>
      </c>
    </row>
    <row r="2257" spans="1:10" ht="25.5" x14ac:dyDescent="0.2">
      <c r="A2257" s="277" t="s">
        <v>1482</v>
      </c>
      <c r="B2257" s="163" t="s">
        <v>1551</v>
      </c>
      <c r="C2257" s="259" t="s">
        <v>68</v>
      </c>
      <c r="D2257" s="259" t="s">
        <v>1552</v>
      </c>
      <c r="E2257" s="528" t="s">
        <v>1488</v>
      </c>
      <c r="F2257" s="528"/>
      <c r="G2257" s="164" t="s">
        <v>1489</v>
      </c>
      <c r="H2257" s="165">
        <v>0.30099999999999999</v>
      </c>
      <c r="I2257" s="166">
        <v>23.42</v>
      </c>
      <c r="J2257" s="278">
        <v>7.04</v>
      </c>
    </row>
    <row r="2258" spans="1:10" ht="25.5" x14ac:dyDescent="0.2">
      <c r="A2258" s="277" t="s">
        <v>1482</v>
      </c>
      <c r="B2258" s="163" t="s">
        <v>1544</v>
      </c>
      <c r="C2258" s="259" t="s">
        <v>68</v>
      </c>
      <c r="D2258" s="259" t="s">
        <v>1545</v>
      </c>
      <c r="E2258" s="528" t="s">
        <v>1488</v>
      </c>
      <c r="F2258" s="528"/>
      <c r="G2258" s="164" t="s">
        <v>1489</v>
      </c>
      <c r="H2258" s="165">
        <v>0.30099999999999999</v>
      </c>
      <c r="I2258" s="166">
        <v>19.78</v>
      </c>
      <c r="J2258" s="278">
        <v>5.95</v>
      </c>
    </row>
    <row r="2259" spans="1:10" ht="25.5" x14ac:dyDescent="0.2">
      <c r="A2259" s="277" t="s">
        <v>1482</v>
      </c>
      <c r="B2259" s="163" t="s">
        <v>2511</v>
      </c>
      <c r="C2259" s="259" t="s">
        <v>68</v>
      </c>
      <c r="D2259" s="259" t="s">
        <v>2512</v>
      </c>
      <c r="E2259" s="528" t="s">
        <v>1488</v>
      </c>
      <c r="F2259" s="528"/>
      <c r="G2259" s="164" t="s">
        <v>1508</v>
      </c>
      <c r="H2259" s="165">
        <v>1.1999999999999999E-3</v>
      </c>
      <c r="I2259" s="166">
        <v>647.87</v>
      </c>
      <c r="J2259" s="278">
        <v>0.77</v>
      </c>
    </row>
    <row r="2260" spans="1:10" ht="25.5" x14ac:dyDescent="0.2">
      <c r="A2260" s="279" t="s">
        <v>1492</v>
      </c>
      <c r="B2260" s="167" t="s">
        <v>2516</v>
      </c>
      <c r="C2260" s="260" t="s">
        <v>68</v>
      </c>
      <c r="D2260" s="260" t="s">
        <v>2517</v>
      </c>
      <c r="E2260" s="527" t="s">
        <v>1495</v>
      </c>
      <c r="F2260" s="527"/>
      <c r="G2260" s="168" t="s">
        <v>1</v>
      </c>
      <c r="H2260" s="169">
        <v>1</v>
      </c>
      <c r="I2260" s="170">
        <v>2.29</v>
      </c>
      <c r="J2260" s="280">
        <v>2.29</v>
      </c>
    </row>
    <row r="2261" spans="1:10" x14ac:dyDescent="0.2">
      <c r="A2261" s="281"/>
      <c r="B2261" s="282"/>
      <c r="C2261" s="282"/>
      <c r="D2261" s="282"/>
      <c r="E2261" s="282"/>
      <c r="F2261" s="283"/>
      <c r="G2261" s="282"/>
      <c r="H2261" s="283"/>
      <c r="I2261" s="282"/>
      <c r="J2261" s="284"/>
    </row>
    <row r="2262" spans="1:10" ht="13.5" thickBot="1" x14ac:dyDescent="0.25">
      <c r="A2262" s="281"/>
      <c r="B2262" s="282"/>
      <c r="C2262" s="282"/>
      <c r="D2262" s="282"/>
      <c r="E2262" s="282"/>
      <c r="F2262" s="283"/>
      <c r="G2262" s="282"/>
      <c r="H2262" s="283"/>
      <c r="I2262" s="282"/>
      <c r="J2262" s="284"/>
    </row>
    <row r="2263" spans="1:10" ht="13.5" thickTop="1" x14ac:dyDescent="0.2">
      <c r="A2263" s="285"/>
      <c r="B2263" s="171"/>
      <c r="C2263" s="171"/>
      <c r="D2263" s="171"/>
      <c r="E2263" s="171"/>
      <c r="F2263" s="171"/>
      <c r="G2263" s="171"/>
      <c r="H2263" s="171"/>
      <c r="I2263" s="171"/>
      <c r="J2263" s="286"/>
    </row>
    <row r="2264" spans="1:10" ht="15" x14ac:dyDescent="0.2">
      <c r="A2264" s="273"/>
      <c r="B2264" s="157" t="s">
        <v>399</v>
      </c>
      <c r="C2264" s="268" t="s">
        <v>1472</v>
      </c>
      <c r="D2264" s="268" t="s">
        <v>1473</v>
      </c>
      <c r="E2264" s="525" t="s">
        <v>1474</v>
      </c>
      <c r="F2264" s="525"/>
      <c r="G2264" s="158" t="s">
        <v>1475</v>
      </c>
      <c r="H2264" s="157" t="s">
        <v>1476</v>
      </c>
      <c r="I2264" s="157" t="s">
        <v>1477</v>
      </c>
      <c r="J2264" s="274" t="s">
        <v>1478</v>
      </c>
    </row>
    <row r="2265" spans="1:10" ht="25.5" x14ac:dyDescent="0.2">
      <c r="A2265" s="275" t="s">
        <v>409</v>
      </c>
      <c r="B2265" s="159" t="s">
        <v>2518</v>
      </c>
      <c r="C2265" s="267" t="s">
        <v>68</v>
      </c>
      <c r="D2265" s="267" t="s">
        <v>1184</v>
      </c>
      <c r="E2265" s="526" t="s">
        <v>2470</v>
      </c>
      <c r="F2265" s="526"/>
      <c r="G2265" s="160" t="s">
        <v>1</v>
      </c>
      <c r="H2265" s="161">
        <v>1</v>
      </c>
      <c r="I2265" s="162">
        <v>157.19</v>
      </c>
      <c r="J2265" s="276">
        <v>157.19</v>
      </c>
    </row>
    <row r="2266" spans="1:10" ht="25.5" x14ac:dyDescent="0.2">
      <c r="A2266" s="277" t="s">
        <v>1482</v>
      </c>
      <c r="B2266" s="163" t="s">
        <v>1998</v>
      </c>
      <c r="C2266" s="259" t="s">
        <v>68</v>
      </c>
      <c r="D2266" s="259" t="s">
        <v>1999</v>
      </c>
      <c r="E2266" s="528" t="s">
        <v>1488</v>
      </c>
      <c r="F2266" s="528"/>
      <c r="G2266" s="164" t="s">
        <v>1489</v>
      </c>
      <c r="H2266" s="165">
        <v>0.84299999999999997</v>
      </c>
      <c r="I2266" s="166">
        <v>18.84</v>
      </c>
      <c r="J2266" s="278">
        <v>15.88</v>
      </c>
    </row>
    <row r="2267" spans="1:10" ht="25.5" x14ac:dyDescent="0.2">
      <c r="A2267" s="277" t="s">
        <v>1482</v>
      </c>
      <c r="B2267" s="163" t="s">
        <v>1865</v>
      </c>
      <c r="C2267" s="259" t="s">
        <v>68</v>
      </c>
      <c r="D2267" s="259" t="s">
        <v>1866</v>
      </c>
      <c r="E2267" s="528" t="s">
        <v>1488</v>
      </c>
      <c r="F2267" s="528"/>
      <c r="G2267" s="164" t="s">
        <v>1489</v>
      </c>
      <c r="H2267" s="165">
        <v>0.84299999999999997</v>
      </c>
      <c r="I2267" s="166">
        <v>22.12</v>
      </c>
      <c r="J2267" s="278">
        <v>18.64</v>
      </c>
    </row>
    <row r="2268" spans="1:10" x14ac:dyDescent="0.2">
      <c r="A2268" s="279" t="s">
        <v>1492</v>
      </c>
      <c r="B2268" s="167" t="s">
        <v>2158</v>
      </c>
      <c r="C2268" s="260" t="s">
        <v>68</v>
      </c>
      <c r="D2268" s="260" t="s">
        <v>2159</v>
      </c>
      <c r="E2268" s="527" t="s">
        <v>1495</v>
      </c>
      <c r="F2268" s="527"/>
      <c r="G2268" s="168" t="s">
        <v>1</v>
      </c>
      <c r="H2268" s="169">
        <v>1.2E-2</v>
      </c>
      <c r="I2268" s="170">
        <v>2</v>
      </c>
      <c r="J2268" s="280">
        <v>0.02</v>
      </c>
    </row>
    <row r="2269" spans="1:10" ht="25.5" x14ac:dyDescent="0.2">
      <c r="A2269" s="279" t="s">
        <v>1492</v>
      </c>
      <c r="B2269" s="167" t="s">
        <v>2519</v>
      </c>
      <c r="C2269" s="260" t="s">
        <v>68</v>
      </c>
      <c r="D2269" s="260" t="s">
        <v>2520</v>
      </c>
      <c r="E2269" s="527" t="s">
        <v>1495</v>
      </c>
      <c r="F2269" s="527"/>
      <c r="G2269" s="168" t="s">
        <v>1</v>
      </c>
      <c r="H2269" s="169">
        <v>1</v>
      </c>
      <c r="I2269" s="170">
        <v>122.65</v>
      </c>
      <c r="J2269" s="280">
        <v>122.65</v>
      </c>
    </row>
    <row r="2270" spans="1:10" x14ac:dyDescent="0.2">
      <c r="A2270" s="281"/>
      <c r="B2270" s="282"/>
      <c r="C2270" s="282"/>
      <c r="D2270" s="282"/>
      <c r="E2270" s="282"/>
      <c r="F2270" s="283"/>
      <c r="G2270" s="282"/>
      <c r="H2270" s="283"/>
      <c r="I2270" s="282"/>
      <c r="J2270" s="284"/>
    </row>
    <row r="2271" spans="1:10" ht="13.5" thickBot="1" x14ac:dyDescent="0.25">
      <c r="A2271" s="281"/>
      <c r="B2271" s="282"/>
      <c r="C2271" s="282"/>
      <c r="D2271" s="282"/>
      <c r="E2271" s="282"/>
      <c r="F2271" s="283"/>
      <c r="G2271" s="282"/>
      <c r="H2271" s="283"/>
      <c r="I2271" s="282"/>
      <c r="J2271" s="284"/>
    </row>
    <row r="2272" spans="1:10" ht="13.5" thickTop="1" x14ac:dyDescent="0.2">
      <c r="A2272" s="285"/>
      <c r="B2272" s="171"/>
      <c r="C2272" s="171"/>
      <c r="D2272" s="171"/>
      <c r="E2272" s="171"/>
      <c r="F2272" s="171"/>
      <c r="G2272" s="171"/>
      <c r="H2272" s="171"/>
      <c r="I2272" s="171"/>
      <c r="J2272" s="286"/>
    </row>
    <row r="2273" spans="1:10" ht="15" x14ac:dyDescent="0.2">
      <c r="A2273" s="273"/>
      <c r="B2273" s="157" t="s">
        <v>399</v>
      </c>
      <c r="C2273" s="268" t="s">
        <v>1472</v>
      </c>
      <c r="D2273" s="268" t="s">
        <v>1473</v>
      </c>
      <c r="E2273" s="525" t="s">
        <v>1474</v>
      </c>
      <c r="F2273" s="525"/>
      <c r="G2273" s="158" t="s">
        <v>1475</v>
      </c>
      <c r="H2273" s="157" t="s">
        <v>1476</v>
      </c>
      <c r="I2273" s="157" t="s">
        <v>1477</v>
      </c>
      <c r="J2273" s="274" t="s">
        <v>1478</v>
      </c>
    </row>
    <row r="2274" spans="1:10" ht="38.25" x14ac:dyDescent="0.2">
      <c r="A2274" s="275" t="s">
        <v>409</v>
      </c>
      <c r="B2274" s="159" t="s">
        <v>2521</v>
      </c>
      <c r="C2274" s="267" t="s">
        <v>68</v>
      </c>
      <c r="D2274" s="267" t="s">
        <v>1185</v>
      </c>
      <c r="E2274" s="526" t="s">
        <v>1527</v>
      </c>
      <c r="F2274" s="526"/>
      <c r="G2274" s="160" t="s">
        <v>8</v>
      </c>
      <c r="H2274" s="161">
        <v>1</v>
      </c>
      <c r="I2274" s="162">
        <v>4.5199999999999996</v>
      </c>
      <c r="J2274" s="276">
        <v>4.5199999999999996</v>
      </c>
    </row>
    <row r="2275" spans="1:10" ht="25.5" x14ac:dyDescent="0.2">
      <c r="A2275" s="277" t="s">
        <v>1482</v>
      </c>
      <c r="B2275" s="163" t="s">
        <v>1544</v>
      </c>
      <c r="C2275" s="259" t="s">
        <v>68</v>
      </c>
      <c r="D2275" s="259" t="s">
        <v>1545</v>
      </c>
      <c r="E2275" s="528" t="s">
        <v>1488</v>
      </c>
      <c r="F2275" s="528"/>
      <c r="G2275" s="164" t="s">
        <v>1489</v>
      </c>
      <c r="H2275" s="165">
        <v>2.9000000000000001E-2</v>
      </c>
      <c r="I2275" s="166">
        <v>19.78</v>
      </c>
      <c r="J2275" s="278">
        <v>0.56999999999999995</v>
      </c>
    </row>
    <row r="2276" spans="1:10" ht="25.5" x14ac:dyDescent="0.2">
      <c r="A2276" s="277" t="s">
        <v>1482</v>
      </c>
      <c r="B2276" s="163" t="s">
        <v>1551</v>
      </c>
      <c r="C2276" s="259" t="s">
        <v>68</v>
      </c>
      <c r="D2276" s="259" t="s">
        <v>1552</v>
      </c>
      <c r="E2276" s="528" t="s">
        <v>1488</v>
      </c>
      <c r="F2276" s="528"/>
      <c r="G2276" s="164" t="s">
        <v>1489</v>
      </c>
      <c r="H2276" s="165">
        <v>2.9000000000000001E-2</v>
      </c>
      <c r="I2276" s="166">
        <v>23.42</v>
      </c>
      <c r="J2276" s="278">
        <v>0.67</v>
      </c>
    </row>
    <row r="2277" spans="1:10" ht="25.5" x14ac:dyDescent="0.2">
      <c r="A2277" s="279" t="s">
        <v>1492</v>
      </c>
      <c r="B2277" s="167" t="s">
        <v>2506</v>
      </c>
      <c r="C2277" s="260" t="s">
        <v>68</v>
      </c>
      <c r="D2277" s="260" t="s">
        <v>2507</v>
      </c>
      <c r="E2277" s="527" t="s">
        <v>1495</v>
      </c>
      <c r="F2277" s="527"/>
      <c r="G2277" s="168" t="s">
        <v>1</v>
      </c>
      <c r="H2277" s="169">
        <v>9.4000000000000004E-3</v>
      </c>
      <c r="I2277" s="170">
        <v>3.4</v>
      </c>
      <c r="J2277" s="280">
        <v>0.03</v>
      </c>
    </row>
    <row r="2278" spans="1:10" ht="25.5" x14ac:dyDescent="0.2">
      <c r="A2278" s="279" t="s">
        <v>1492</v>
      </c>
      <c r="B2278" s="167" t="s">
        <v>2522</v>
      </c>
      <c r="C2278" s="260" t="s">
        <v>68</v>
      </c>
      <c r="D2278" s="260" t="s">
        <v>2523</v>
      </c>
      <c r="E2278" s="527" t="s">
        <v>1495</v>
      </c>
      <c r="F2278" s="527"/>
      <c r="G2278" s="168" t="s">
        <v>8</v>
      </c>
      <c r="H2278" s="169">
        <v>1.2434000000000001</v>
      </c>
      <c r="I2278" s="170">
        <v>2.62</v>
      </c>
      <c r="J2278" s="280">
        <v>3.25</v>
      </c>
    </row>
    <row r="2279" spans="1:10" x14ac:dyDescent="0.2">
      <c r="A2279" s="281"/>
      <c r="B2279" s="282"/>
      <c r="C2279" s="282"/>
      <c r="D2279" s="282"/>
      <c r="E2279" s="282"/>
      <c r="F2279" s="283"/>
      <c r="G2279" s="282"/>
      <c r="H2279" s="283"/>
      <c r="I2279" s="282"/>
      <c r="J2279" s="284"/>
    </row>
    <row r="2280" spans="1:10" ht="13.5" thickBot="1" x14ac:dyDescent="0.25">
      <c r="A2280" s="281"/>
      <c r="B2280" s="282"/>
      <c r="C2280" s="282"/>
      <c r="D2280" s="282"/>
      <c r="E2280" s="282"/>
      <c r="F2280" s="283"/>
      <c r="G2280" s="282"/>
      <c r="H2280" s="283"/>
      <c r="I2280" s="282"/>
      <c r="J2280" s="284"/>
    </row>
    <row r="2281" spans="1:10" ht="13.5" thickTop="1" x14ac:dyDescent="0.2">
      <c r="A2281" s="285"/>
      <c r="B2281" s="171"/>
      <c r="C2281" s="171"/>
      <c r="D2281" s="171"/>
      <c r="E2281" s="171"/>
      <c r="F2281" s="171"/>
      <c r="G2281" s="171"/>
      <c r="H2281" s="171"/>
      <c r="I2281" s="171"/>
      <c r="J2281" s="286"/>
    </row>
    <row r="2282" spans="1:10" ht="15" x14ac:dyDescent="0.2">
      <c r="A2282" s="273"/>
      <c r="B2282" s="157" t="s">
        <v>399</v>
      </c>
      <c r="C2282" s="268" t="s">
        <v>1472</v>
      </c>
      <c r="D2282" s="268" t="s">
        <v>1473</v>
      </c>
      <c r="E2282" s="525" t="s">
        <v>1474</v>
      </c>
      <c r="F2282" s="525"/>
      <c r="G2282" s="158" t="s">
        <v>1475</v>
      </c>
      <c r="H2282" s="157" t="s">
        <v>1476</v>
      </c>
      <c r="I2282" s="157" t="s">
        <v>1477</v>
      </c>
      <c r="J2282" s="274" t="s">
        <v>1478</v>
      </c>
    </row>
    <row r="2283" spans="1:10" ht="51" x14ac:dyDescent="0.2">
      <c r="A2283" s="275" t="s">
        <v>409</v>
      </c>
      <c r="B2283" s="159" t="s">
        <v>2524</v>
      </c>
      <c r="C2283" s="267" t="s">
        <v>68</v>
      </c>
      <c r="D2283" s="267" t="s">
        <v>1188</v>
      </c>
      <c r="E2283" s="526" t="s">
        <v>2470</v>
      </c>
      <c r="F2283" s="526"/>
      <c r="G2283" s="160" t="s">
        <v>1</v>
      </c>
      <c r="H2283" s="161">
        <v>1</v>
      </c>
      <c r="I2283" s="162">
        <v>1648.11</v>
      </c>
      <c r="J2283" s="276">
        <v>1648.11</v>
      </c>
    </row>
    <row r="2284" spans="1:10" ht="25.5" x14ac:dyDescent="0.2">
      <c r="A2284" s="277" t="s">
        <v>1482</v>
      </c>
      <c r="B2284" s="163" t="s">
        <v>1865</v>
      </c>
      <c r="C2284" s="259" t="s">
        <v>68</v>
      </c>
      <c r="D2284" s="259" t="s">
        <v>1866</v>
      </c>
      <c r="E2284" s="528" t="s">
        <v>1488</v>
      </c>
      <c r="F2284" s="528"/>
      <c r="G2284" s="164" t="s">
        <v>1489</v>
      </c>
      <c r="H2284" s="165">
        <v>3.0369999999999999</v>
      </c>
      <c r="I2284" s="166">
        <v>22.12</v>
      </c>
      <c r="J2284" s="278">
        <v>67.17</v>
      </c>
    </row>
    <row r="2285" spans="1:10" ht="25.5" x14ac:dyDescent="0.2">
      <c r="A2285" s="277" t="s">
        <v>1482</v>
      </c>
      <c r="B2285" s="163" t="s">
        <v>1998</v>
      </c>
      <c r="C2285" s="259" t="s">
        <v>68</v>
      </c>
      <c r="D2285" s="259" t="s">
        <v>1999</v>
      </c>
      <c r="E2285" s="528" t="s">
        <v>1488</v>
      </c>
      <c r="F2285" s="528"/>
      <c r="G2285" s="164" t="s">
        <v>1489</v>
      </c>
      <c r="H2285" s="165">
        <v>3.0369999999999999</v>
      </c>
      <c r="I2285" s="166">
        <v>18.84</v>
      </c>
      <c r="J2285" s="278">
        <v>57.21</v>
      </c>
    </row>
    <row r="2286" spans="1:10" ht="38.25" x14ac:dyDescent="0.2">
      <c r="A2286" s="279" t="s">
        <v>1492</v>
      </c>
      <c r="B2286" s="167" t="s">
        <v>2527</v>
      </c>
      <c r="C2286" s="260" t="s">
        <v>68</v>
      </c>
      <c r="D2286" s="260" t="s">
        <v>2528</v>
      </c>
      <c r="E2286" s="527" t="s">
        <v>1495</v>
      </c>
      <c r="F2286" s="527"/>
      <c r="G2286" s="168" t="s">
        <v>1</v>
      </c>
      <c r="H2286" s="169">
        <v>1</v>
      </c>
      <c r="I2286" s="170">
        <v>190</v>
      </c>
      <c r="J2286" s="280">
        <v>190</v>
      </c>
    </row>
    <row r="2287" spans="1:10" ht="38.25" x14ac:dyDescent="0.2">
      <c r="A2287" s="279" t="s">
        <v>1492</v>
      </c>
      <c r="B2287" s="167" t="s">
        <v>2531</v>
      </c>
      <c r="C2287" s="260" t="s">
        <v>68</v>
      </c>
      <c r="D2287" s="260" t="s">
        <v>2532</v>
      </c>
      <c r="E2287" s="527" t="s">
        <v>1495</v>
      </c>
      <c r="F2287" s="527"/>
      <c r="G2287" s="168" t="s">
        <v>1</v>
      </c>
      <c r="H2287" s="169">
        <v>1</v>
      </c>
      <c r="I2287" s="170">
        <v>493.06</v>
      </c>
      <c r="J2287" s="280">
        <v>493.06</v>
      </c>
    </row>
    <row r="2288" spans="1:10" ht="38.25" x14ac:dyDescent="0.2">
      <c r="A2288" s="279" t="s">
        <v>1492</v>
      </c>
      <c r="B2288" s="167" t="s">
        <v>2473</v>
      </c>
      <c r="C2288" s="260" t="s">
        <v>68</v>
      </c>
      <c r="D2288" s="260" t="s">
        <v>2474</v>
      </c>
      <c r="E2288" s="527" t="s">
        <v>1495</v>
      </c>
      <c r="F2288" s="527"/>
      <c r="G2288" s="168" t="s">
        <v>1</v>
      </c>
      <c r="H2288" s="169">
        <v>4</v>
      </c>
      <c r="I2288" s="170">
        <v>0.73</v>
      </c>
      <c r="J2288" s="280">
        <v>2.92</v>
      </c>
    </row>
    <row r="2289" spans="1:10" ht="63.75" x14ac:dyDescent="0.2">
      <c r="A2289" s="279" t="s">
        <v>1492</v>
      </c>
      <c r="B2289" s="167" t="s">
        <v>2535</v>
      </c>
      <c r="C2289" s="260" t="s">
        <v>68</v>
      </c>
      <c r="D2289" s="260" t="s">
        <v>2536</v>
      </c>
      <c r="E2289" s="527" t="s">
        <v>1495</v>
      </c>
      <c r="F2289" s="527"/>
      <c r="G2289" s="168" t="s">
        <v>1</v>
      </c>
      <c r="H2289" s="169">
        <v>1</v>
      </c>
      <c r="I2289" s="170">
        <v>531.39</v>
      </c>
      <c r="J2289" s="280">
        <v>531.39</v>
      </c>
    </row>
    <row r="2290" spans="1:10" ht="25.5" x14ac:dyDescent="0.2">
      <c r="A2290" s="279" t="s">
        <v>1492</v>
      </c>
      <c r="B2290" s="167" t="s">
        <v>2525</v>
      </c>
      <c r="C2290" s="260" t="s">
        <v>68</v>
      </c>
      <c r="D2290" s="260" t="s">
        <v>2526</v>
      </c>
      <c r="E2290" s="527" t="s">
        <v>1495</v>
      </c>
      <c r="F2290" s="527"/>
      <c r="G2290" s="168" t="s">
        <v>1</v>
      </c>
      <c r="H2290" s="169">
        <v>1</v>
      </c>
      <c r="I2290" s="170">
        <v>18.09</v>
      </c>
      <c r="J2290" s="280">
        <v>18.09</v>
      </c>
    </row>
    <row r="2291" spans="1:10" ht="25.5" x14ac:dyDescent="0.2">
      <c r="A2291" s="279" t="s">
        <v>1492</v>
      </c>
      <c r="B2291" s="167" t="s">
        <v>2529</v>
      </c>
      <c r="C2291" s="260" t="s">
        <v>68</v>
      </c>
      <c r="D2291" s="260" t="s">
        <v>2530</v>
      </c>
      <c r="E2291" s="527" t="s">
        <v>1495</v>
      </c>
      <c r="F2291" s="527"/>
      <c r="G2291" s="168" t="s">
        <v>1</v>
      </c>
      <c r="H2291" s="169">
        <v>1</v>
      </c>
      <c r="I2291" s="170">
        <v>223.13</v>
      </c>
      <c r="J2291" s="280">
        <v>223.13</v>
      </c>
    </row>
    <row r="2292" spans="1:10" ht="25.5" x14ac:dyDescent="0.2">
      <c r="A2292" s="279" t="s">
        <v>1492</v>
      </c>
      <c r="B2292" s="167" t="s">
        <v>2533</v>
      </c>
      <c r="C2292" s="260" t="s">
        <v>68</v>
      </c>
      <c r="D2292" s="260" t="s">
        <v>2534</v>
      </c>
      <c r="E2292" s="527" t="s">
        <v>1495</v>
      </c>
      <c r="F2292" s="527"/>
      <c r="G2292" s="168" t="s">
        <v>1</v>
      </c>
      <c r="H2292" s="169">
        <v>1</v>
      </c>
      <c r="I2292" s="170">
        <v>65.14</v>
      </c>
      <c r="J2292" s="280">
        <v>65.14</v>
      </c>
    </row>
    <row r="2293" spans="1:10" x14ac:dyDescent="0.2">
      <c r="A2293" s="281"/>
      <c r="B2293" s="282"/>
      <c r="C2293" s="282"/>
      <c r="D2293" s="282"/>
      <c r="E2293" s="282"/>
      <c r="F2293" s="283"/>
      <c r="G2293" s="282"/>
      <c r="H2293" s="283"/>
      <c r="I2293" s="282"/>
      <c r="J2293" s="284"/>
    </row>
    <row r="2294" spans="1:10" ht="13.5" thickBot="1" x14ac:dyDescent="0.25">
      <c r="A2294" s="281"/>
      <c r="B2294" s="282"/>
      <c r="C2294" s="282"/>
      <c r="D2294" s="282"/>
      <c r="E2294" s="282"/>
      <c r="F2294" s="283"/>
      <c r="G2294" s="282"/>
      <c r="H2294" s="283"/>
      <c r="I2294" s="282"/>
      <c r="J2294" s="284"/>
    </row>
    <row r="2295" spans="1:10" ht="13.5" thickTop="1" x14ac:dyDescent="0.2">
      <c r="A2295" s="285"/>
      <c r="B2295" s="171"/>
      <c r="C2295" s="171"/>
      <c r="D2295" s="171"/>
      <c r="E2295" s="171"/>
      <c r="F2295" s="171"/>
      <c r="G2295" s="171"/>
      <c r="H2295" s="171"/>
      <c r="I2295" s="171"/>
      <c r="J2295" s="286"/>
    </row>
    <row r="2296" spans="1:10" ht="15" x14ac:dyDescent="0.2">
      <c r="A2296" s="273"/>
      <c r="B2296" s="157" t="s">
        <v>399</v>
      </c>
      <c r="C2296" s="268" t="s">
        <v>1472</v>
      </c>
      <c r="D2296" s="268" t="s">
        <v>1473</v>
      </c>
      <c r="E2296" s="525" t="s">
        <v>1474</v>
      </c>
      <c r="F2296" s="525"/>
      <c r="G2296" s="158" t="s">
        <v>1475</v>
      </c>
      <c r="H2296" s="157" t="s">
        <v>1476</v>
      </c>
      <c r="I2296" s="157" t="s">
        <v>1477</v>
      </c>
      <c r="J2296" s="274" t="s">
        <v>1478</v>
      </c>
    </row>
    <row r="2297" spans="1:10" ht="25.5" x14ac:dyDescent="0.2">
      <c r="A2297" s="275" t="s">
        <v>409</v>
      </c>
      <c r="B2297" s="159" t="s">
        <v>2537</v>
      </c>
      <c r="C2297" s="267" t="s">
        <v>68</v>
      </c>
      <c r="D2297" s="267" t="s">
        <v>1189</v>
      </c>
      <c r="E2297" s="526" t="s">
        <v>2470</v>
      </c>
      <c r="F2297" s="526"/>
      <c r="G2297" s="160" t="s">
        <v>1</v>
      </c>
      <c r="H2297" s="161">
        <v>1</v>
      </c>
      <c r="I2297" s="162">
        <v>248.7</v>
      </c>
      <c r="J2297" s="276">
        <v>248.7</v>
      </c>
    </row>
    <row r="2298" spans="1:10" ht="25.5" x14ac:dyDescent="0.2">
      <c r="A2298" s="277" t="s">
        <v>1482</v>
      </c>
      <c r="B2298" s="163" t="s">
        <v>2231</v>
      </c>
      <c r="C2298" s="259" t="s">
        <v>68</v>
      </c>
      <c r="D2298" s="259" t="s">
        <v>2232</v>
      </c>
      <c r="E2298" s="528" t="s">
        <v>1488</v>
      </c>
      <c r="F2298" s="528"/>
      <c r="G2298" s="164" t="s">
        <v>1508</v>
      </c>
      <c r="H2298" s="165">
        <v>4.4000000000000003E-3</v>
      </c>
      <c r="I2298" s="166">
        <v>543.01</v>
      </c>
      <c r="J2298" s="278">
        <v>2.38</v>
      </c>
    </row>
    <row r="2299" spans="1:10" ht="25.5" x14ac:dyDescent="0.2">
      <c r="A2299" s="277" t="s">
        <v>1482</v>
      </c>
      <c r="B2299" s="163" t="s">
        <v>1486</v>
      </c>
      <c r="C2299" s="259" t="s">
        <v>68</v>
      </c>
      <c r="D2299" s="259" t="s">
        <v>1487</v>
      </c>
      <c r="E2299" s="528" t="s">
        <v>1488</v>
      </c>
      <c r="F2299" s="528"/>
      <c r="G2299" s="164" t="s">
        <v>1489</v>
      </c>
      <c r="H2299" s="165">
        <v>0.79269999999999996</v>
      </c>
      <c r="I2299" s="166">
        <v>18.670000000000002</v>
      </c>
      <c r="J2299" s="278">
        <v>14.79</v>
      </c>
    </row>
    <row r="2300" spans="1:10" ht="25.5" x14ac:dyDescent="0.2">
      <c r="A2300" s="277" t="s">
        <v>1482</v>
      </c>
      <c r="B2300" s="163" t="s">
        <v>1598</v>
      </c>
      <c r="C2300" s="259" t="s">
        <v>68</v>
      </c>
      <c r="D2300" s="259" t="s">
        <v>1599</v>
      </c>
      <c r="E2300" s="528" t="s">
        <v>1488</v>
      </c>
      <c r="F2300" s="528"/>
      <c r="G2300" s="164" t="s">
        <v>1489</v>
      </c>
      <c r="H2300" s="165">
        <v>1.0088999999999999</v>
      </c>
      <c r="I2300" s="166">
        <v>23.1</v>
      </c>
      <c r="J2300" s="278">
        <v>23.3</v>
      </c>
    </row>
    <row r="2301" spans="1:10" ht="38.25" x14ac:dyDescent="0.2">
      <c r="A2301" s="279" t="s">
        <v>1492</v>
      </c>
      <c r="B2301" s="167" t="s">
        <v>2538</v>
      </c>
      <c r="C2301" s="260" t="s">
        <v>68</v>
      </c>
      <c r="D2301" s="260" t="s">
        <v>2539</v>
      </c>
      <c r="E2301" s="527" t="s">
        <v>1495</v>
      </c>
      <c r="F2301" s="527"/>
      <c r="G2301" s="168" t="s">
        <v>1</v>
      </c>
      <c r="H2301" s="169">
        <v>1</v>
      </c>
      <c r="I2301" s="170">
        <v>208.23</v>
      </c>
      <c r="J2301" s="280">
        <v>208.23</v>
      </c>
    </row>
    <row r="2302" spans="1:10" x14ac:dyDescent="0.2">
      <c r="A2302" s="281"/>
      <c r="B2302" s="282"/>
      <c r="C2302" s="282"/>
      <c r="D2302" s="282"/>
      <c r="E2302" s="282"/>
      <c r="F2302" s="283"/>
      <c r="G2302" s="282"/>
      <c r="H2302" s="283"/>
      <c r="I2302" s="282"/>
      <c r="J2302" s="284"/>
    </row>
    <row r="2303" spans="1:10" ht="13.5" thickBot="1" x14ac:dyDescent="0.25">
      <c r="A2303" s="281"/>
      <c r="B2303" s="282"/>
      <c r="C2303" s="282"/>
      <c r="D2303" s="282"/>
      <c r="E2303" s="282"/>
      <c r="F2303" s="283"/>
      <c r="G2303" s="282"/>
      <c r="H2303" s="283"/>
      <c r="I2303" s="282"/>
      <c r="J2303" s="284"/>
    </row>
    <row r="2304" spans="1:10" ht="13.5" thickTop="1" x14ac:dyDescent="0.2">
      <c r="A2304" s="285"/>
      <c r="B2304" s="171"/>
      <c r="C2304" s="171"/>
      <c r="D2304" s="171"/>
      <c r="E2304" s="171"/>
      <c r="F2304" s="171"/>
      <c r="G2304" s="171"/>
      <c r="H2304" s="171"/>
      <c r="I2304" s="171"/>
      <c r="J2304" s="286"/>
    </row>
    <row r="2305" spans="1:10" ht="15" x14ac:dyDescent="0.2">
      <c r="A2305" s="273"/>
      <c r="B2305" s="157" t="s">
        <v>399</v>
      </c>
      <c r="C2305" s="268" t="s">
        <v>1472</v>
      </c>
      <c r="D2305" s="268" t="s">
        <v>1473</v>
      </c>
      <c r="E2305" s="525" t="s">
        <v>1474</v>
      </c>
      <c r="F2305" s="525"/>
      <c r="G2305" s="158" t="s">
        <v>1475</v>
      </c>
      <c r="H2305" s="157" t="s">
        <v>1476</v>
      </c>
      <c r="I2305" s="157" t="s">
        <v>1477</v>
      </c>
      <c r="J2305" s="274" t="s">
        <v>1478</v>
      </c>
    </row>
    <row r="2306" spans="1:10" ht="25.5" x14ac:dyDescent="0.2">
      <c r="A2306" s="275" t="s">
        <v>409</v>
      </c>
      <c r="B2306" s="159" t="s">
        <v>2540</v>
      </c>
      <c r="C2306" s="267" t="s">
        <v>68</v>
      </c>
      <c r="D2306" s="267" t="s">
        <v>1190</v>
      </c>
      <c r="E2306" s="526" t="s">
        <v>2470</v>
      </c>
      <c r="F2306" s="526"/>
      <c r="G2306" s="160" t="s">
        <v>1</v>
      </c>
      <c r="H2306" s="161">
        <v>1</v>
      </c>
      <c r="I2306" s="162">
        <v>3347.52</v>
      </c>
      <c r="J2306" s="276">
        <v>3347.52</v>
      </c>
    </row>
    <row r="2307" spans="1:10" ht="25.5" x14ac:dyDescent="0.2">
      <c r="A2307" s="277" t="s">
        <v>1482</v>
      </c>
      <c r="B2307" s="163" t="s">
        <v>1998</v>
      </c>
      <c r="C2307" s="259" t="s">
        <v>68</v>
      </c>
      <c r="D2307" s="259" t="s">
        <v>1999</v>
      </c>
      <c r="E2307" s="528" t="s">
        <v>1488</v>
      </c>
      <c r="F2307" s="528"/>
      <c r="G2307" s="164" t="s">
        <v>1489</v>
      </c>
      <c r="H2307" s="165">
        <v>4.4385000000000003</v>
      </c>
      <c r="I2307" s="166">
        <v>18.84</v>
      </c>
      <c r="J2307" s="278">
        <v>83.62</v>
      </c>
    </row>
    <row r="2308" spans="1:10" ht="25.5" x14ac:dyDescent="0.2">
      <c r="A2308" s="277" t="s">
        <v>1482</v>
      </c>
      <c r="B2308" s="163" t="s">
        <v>1865</v>
      </c>
      <c r="C2308" s="259" t="s">
        <v>68</v>
      </c>
      <c r="D2308" s="259" t="s">
        <v>1866</v>
      </c>
      <c r="E2308" s="528" t="s">
        <v>1488</v>
      </c>
      <c r="F2308" s="528"/>
      <c r="G2308" s="164" t="s">
        <v>1489</v>
      </c>
      <c r="H2308" s="165">
        <v>4.4385000000000003</v>
      </c>
      <c r="I2308" s="166">
        <v>22.12</v>
      </c>
      <c r="J2308" s="278">
        <v>98.17</v>
      </c>
    </row>
    <row r="2309" spans="1:10" ht="25.5" x14ac:dyDescent="0.2">
      <c r="A2309" s="279" t="s">
        <v>1492</v>
      </c>
      <c r="B2309" s="167" t="s">
        <v>2541</v>
      </c>
      <c r="C2309" s="260" t="s">
        <v>68</v>
      </c>
      <c r="D2309" s="260" t="s">
        <v>2542</v>
      </c>
      <c r="E2309" s="527" t="s">
        <v>1495</v>
      </c>
      <c r="F2309" s="527"/>
      <c r="G2309" s="168" t="s">
        <v>1</v>
      </c>
      <c r="H2309" s="169">
        <v>1</v>
      </c>
      <c r="I2309" s="170">
        <v>3163.22</v>
      </c>
      <c r="J2309" s="280">
        <v>3163.22</v>
      </c>
    </row>
    <row r="2310" spans="1:10" x14ac:dyDescent="0.2">
      <c r="A2310" s="279" t="s">
        <v>1492</v>
      </c>
      <c r="B2310" s="167" t="s">
        <v>2119</v>
      </c>
      <c r="C2310" s="260" t="s">
        <v>68</v>
      </c>
      <c r="D2310" s="260" t="s">
        <v>2120</v>
      </c>
      <c r="E2310" s="527" t="s">
        <v>1495</v>
      </c>
      <c r="F2310" s="527"/>
      <c r="G2310" s="168" t="s">
        <v>1</v>
      </c>
      <c r="H2310" s="169">
        <v>0.1661</v>
      </c>
      <c r="I2310" s="170">
        <v>7.37</v>
      </c>
      <c r="J2310" s="280">
        <v>1.22</v>
      </c>
    </row>
    <row r="2311" spans="1:10" x14ac:dyDescent="0.2">
      <c r="A2311" s="279" t="s">
        <v>1492</v>
      </c>
      <c r="B2311" s="167" t="s">
        <v>2155</v>
      </c>
      <c r="C2311" s="260" t="s">
        <v>68</v>
      </c>
      <c r="D2311" s="260" t="s">
        <v>2156</v>
      </c>
      <c r="E2311" s="527" t="s">
        <v>1495</v>
      </c>
      <c r="F2311" s="527"/>
      <c r="G2311" s="168" t="s">
        <v>1582</v>
      </c>
      <c r="H2311" s="169">
        <v>3.9399999999999998E-2</v>
      </c>
      <c r="I2311" s="170">
        <v>32.96</v>
      </c>
      <c r="J2311" s="280">
        <v>1.29</v>
      </c>
    </row>
    <row r="2312" spans="1:10" x14ac:dyDescent="0.2">
      <c r="A2312" s="281"/>
      <c r="B2312" s="282"/>
      <c r="C2312" s="282"/>
      <c r="D2312" s="282"/>
      <c r="E2312" s="282"/>
      <c r="F2312" s="283"/>
      <c r="G2312" s="282"/>
      <c r="H2312" s="283"/>
      <c r="I2312" s="282"/>
      <c r="J2312" s="284"/>
    </row>
    <row r="2313" spans="1:10" ht="13.5" thickBot="1" x14ac:dyDescent="0.25">
      <c r="A2313" s="281"/>
      <c r="B2313" s="282"/>
      <c r="C2313" s="282"/>
      <c r="D2313" s="282"/>
      <c r="E2313" s="282"/>
      <c r="F2313" s="283"/>
      <c r="G2313" s="282"/>
      <c r="H2313" s="283"/>
      <c r="I2313" s="282"/>
      <c r="J2313" s="284"/>
    </row>
    <row r="2314" spans="1:10" ht="13.5" thickTop="1" x14ac:dyDescent="0.2">
      <c r="A2314" s="285"/>
      <c r="B2314" s="171"/>
      <c r="C2314" s="171"/>
      <c r="D2314" s="171"/>
      <c r="E2314" s="171"/>
      <c r="F2314" s="171"/>
      <c r="G2314" s="171"/>
      <c r="H2314" s="171"/>
      <c r="I2314" s="171"/>
      <c r="J2314" s="286"/>
    </row>
    <row r="2315" spans="1:10" ht="15" x14ac:dyDescent="0.2">
      <c r="A2315" s="273"/>
      <c r="B2315" s="157" t="s">
        <v>399</v>
      </c>
      <c r="C2315" s="268" t="s">
        <v>1472</v>
      </c>
      <c r="D2315" s="268" t="s">
        <v>1473</v>
      </c>
      <c r="E2315" s="525" t="s">
        <v>1474</v>
      </c>
      <c r="F2315" s="525"/>
      <c r="G2315" s="158" t="s">
        <v>1475</v>
      </c>
      <c r="H2315" s="157" t="s">
        <v>1476</v>
      </c>
      <c r="I2315" s="157" t="s">
        <v>1477</v>
      </c>
      <c r="J2315" s="274" t="s">
        <v>1478</v>
      </c>
    </row>
    <row r="2316" spans="1:10" ht="25.5" x14ac:dyDescent="0.2">
      <c r="A2316" s="275" t="s">
        <v>409</v>
      </c>
      <c r="B2316" s="159" t="s">
        <v>2543</v>
      </c>
      <c r="C2316" s="267" t="s">
        <v>68</v>
      </c>
      <c r="D2316" s="267" t="s">
        <v>2544</v>
      </c>
      <c r="E2316" s="526" t="s">
        <v>1527</v>
      </c>
      <c r="F2316" s="526"/>
      <c r="G2316" s="160" t="s">
        <v>1</v>
      </c>
      <c r="H2316" s="161">
        <v>1</v>
      </c>
      <c r="I2316" s="162">
        <v>17.170000000000002</v>
      </c>
      <c r="J2316" s="276">
        <v>17.170000000000002</v>
      </c>
    </row>
    <row r="2317" spans="1:10" ht="25.5" x14ac:dyDescent="0.2">
      <c r="A2317" s="277" t="s">
        <v>1482</v>
      </c>
      <c r="B2317" s="163" t="s">
        <v>1544</v>
      </c>
      <c r="C2317" s="259" t="s">
        <v>68</v>
      </c>
      <c r="D2317" s="259" t="s">
        <v>1545</v>
      </c>
      <c r="E2317" s="528" t="s">
        <v>1488</v>
      </c>
      <c r="F2317" s="528"/>
      <c r="G2317" s="164" t="s">
        <v>1489</v>
      </c>
      <c r="H2317" s="165">
        <v>5.5156200000000002E-2</v>
      </c>
      <c r="I2317" s="166">
        <v>19.78</v>
      </c>
      <c r="J2317" s="278">
        <v>1.0900000000000001</v>
      </c>
    </row>
    <row r="2318" spans="1:10" ht="25.5" x14ac:dyDescent="0.2">
      <c r="A2318" s="277" t="s">
        <v>1482</v>
      </c>
      <c r="B2318" s="163" t="s">
        <v>1551</v>
      </c>
      <c r="C2318" s="259" t="s">
        <v>68</v>
      </c>
      <c r="D2318" s="259" t="s">
        <v>1552</v>
      </c>
      <c r="E2318" s="528" t="s">
        <v>1488</v>
      </c>
      <c r="F2318" s="528"/>
      <c r="G2318" s="164" t="s">
        <v>1489</v>
      </c>
      <c r="H2318" s="165">
        <v>0.17649999999999999</v>
      </c>
      <c r="I2318" s="166">
        <v>23.42</v>
      </c>
      <c r="J2318" s="278">
        <v>4.13</v>
      </c>
    </row>
    <row r="2319" spans="1:10" ht="25.5" x14ac:dyDescent="0.2">
      <c r="A2319" s="279" t="s">
        <v>1492</v>
      </c>
      <c r="B2319" s="167" t="s">
        <v>2545</v>
      </c>
      <c r="C2319" s="260" t="s">
        <v>68</v>
      </c>
      <c r="D2319" s="260" t="s">
        <v>2546</v>
      </c>
      <c r="E2319" s="527" t="s">
        <v>1495</v>
      </c>
      <c r="F2319" s="527"/>
      <c r="G2319" s="168" t="s">
        <v>1</v>
      </c>
      <c r="H2319" s="169">
        <v>1</v>
      </c>
      <c r="I2319" s="170">
        <v>11.95</v>
      </c>
      <c r="J2319" s="280">
        <v>11.95</v>
      </c>
    </row>
    <row r="2320" spans="1:10" x14ac:dyDescent="0.2">
      <c r="A2320" s="281"/>
      <c r="B2320" s="282"/>
      <c r="C2320" s="282"/>
      <c r="D2320" s="282"/>
      <c r="E2320" s="282"/>
      <c r="F2320" s="283"/>
      <c r="G2320" s="282"/>
      <c r="H2320" s="283"/>
      <c r="I2320" s="282"/>
      <c r="J2320" s="284"/>
    </row>
    <row r="2321" spans="1:10" ht="13.5" thickBot="1" x14ac:dyDescent="0.25">
      <c r="A2321" s="281"/>
      <c r="B2321" s="282"/>
      <c r="C2321" s="282"/>
      <c r="D2321" s="282"/>
      <c r="E2321" s="282"/>
      <c r="F2321" s="283"/>
      <c r="G2321" s="282"/>
      <c r="H2321" s="283"/>
      <c r="I2321" s="282"/>
      <c r="J2321" s="284"/>
    </row>
    <row r="2322" spans="1:10" ht="13.5" thickTop="1" x14ac:dyDescent="0.2">
      <c r="A2322" s="285"/>
      <c r="B2322" s="171"/>
      <c r="C2322" s="171"/>
      <c r="D2322" s="171"/>
      <c r="E2322" s="171"/>
      <c r="F2322" s="171"/>
      <c r="G2322" s="171"/>
      <c r="H2322" s="171"/>
      <c r="I2322" s="171"/>
      <c r="J2322" s="286"/>
    </row>
    <row r="2323" spans="1:10" ht="15" x14ac:dyDescent="0.2">
      <c r="A2323" s="273"/>
      <c r="B2323" s="157" t="s">
        <v>399</v>
      </c>
      <c r="C2323" s="268" t="s">
        <v>1472</v>
      </c>
      <c r="D2323" s="268" t="s">
        <v>1473</v>
      </c>
      <c r="E2323" s="525" t="s">
        <v>1474</v>
      </c>
      <c r="F2323" s="525"/>
      <c r="G2323" s="158" t="s">
        <v>1475</v>
      </c>
      <c r="H2323" s="157" t="s">
        <v>1476</v>
      </c>
      <c r="I2323" s="157" t="s">
        <v>1477</v>
      </c>
      <c r="J2323" s="274" t="s">
        <v>1478</v>
      </c>
    </row>
    <row r="2324" spans="1:10" ht="25.5" x14ac:dyDescent="0.2">
      <c r="A2324" s="275" t="s">
        <v>409</v>
      </c>
      <c r="B2324" s="159" t="s">
        <v>2547</v>
      </c>
      <c r="C2324" s="267" t="s">
        <v>68</v>
      </c>
      <c r="D2324" s="267" t="s">
        <v>1192</v>
      </c>
      <c r="E2324" s="526" t="s">
        <v>1485</v>
      </c>
      <c r="F2324" s="526"/>
      <c r="G2324" s="160" t="s">
        <v>1481</v>
      </c>
      <c r="H2324" s="161">
        <v>1</v>
      </c>
      <c r="I2324" s="162">
        <v>71.39</v>
      </c>
      <c r="J2324" s="276">
        <v>71.39</v>
      </c>
    </row>
    <row r="2325" spans="1:10" ht="25.5" x14ac:dyDescent="0.2">
      <c r="A2325" s="277" t="s">
        <v>1482</v>
      </c>
      <c r="B2325" s="163" t="s">
        <v>1486</v>
      </c>
      <c r="C2325" s="259" t="s">
        <v>68</v>
      </c>
      <c r="D2325" s="259" t="s">
        <v>1487</v>
      </c>
      <c r="E2325" s="528" t="s">
        <v>1488</v>
      </c>
      <c r="F2325" s="528"/>
      <c r="G2325" s="164" t="s">
        <v>1489</v>
      </c>
      <c r="H2325" s="165">
        <v>0.71799999999999997</v>
      </c>
      <c r="I2325" s="166">
        <v>18.670000000000002</v>
      </c>
      <c r="J2325" s="278">
        <v>13.4</v>
      </c>
    </row>
    <row r="2326" spans="1:10" ht="25.5" x14ac:dyDescent="0.2">
      <c r="A2326" s="277" t="s">
        <v>1482</v>
      </c>
      <c r="B2326" s="163" t="s">
        <v>1974</v>
      </c>
      <c r="C2326" s="259" t="s">
        <v>68</v>
      </c>
      <c r="D2326" s="259" t="s">
        <v>1975</v>
      </c>
      <c r="E2326" s="528" t="s">
        <v>1488</v>
      </c>
      <c r="F2326" s="528"/>
      <c r="G2326" s="164" t="s">
        <v>1489</v>
      </c>
      <c r="H2326" s="165">
        <v>1.724</v>
      </c>
      <c r="I2326" s="166">
        <v>24.53</v>
      </c>
      <c r="J2326" s="278">
        <v>42.28</v>
      </c>
    </row>
    <row r="2327" spans="1:10" x14ac:dyDescent="0.2">
      <c r="A2327" s="279" t="s">
        <v>1492</v>
      </c>
      <c r="B2327" s="167" t="s">
        <v>1988</v>
      </c>
      <c r="C2327" s="260" t="s">
        <v>68</v>
      </c>
      <c r="D2327" s="260" t="s">
        <v>1989</v>
      </c>
      <c r="E2327" s="527" t="s">
        <v>1495</v>
      </c>
      <c r="F2327" s="527"/>
      <c r="G2327" s="168" t="s">
        <v>1</v>
      </c>
      <c r="H2327" s="169">
        <v>0.19</v>
      </c>
      <c r="I2327" s="170">
        <v>8.41</v>
      </c>
      <c r="J2327" s="280">
        <v>1.59</v>
      </c>
    </row>
    <row r="2328" spans="1:10" x14ac:dyDescent="0.2">
      <c r="A2328" s="279" t="s">
        <v>1492</v>
      </c>
      <c r="B2328" s="167" t="s">
        <v>1928</v>
      </c>
      <c r="C2328" s="260" t="s">
        <v>68</v>
      </c>
      <c r="D2328" s="260" t="s">
        <v>1929</v>
      </c>
      <c r="E2328" s="527" t="s">
        <v>1495</v>
      </c>
      <c r="F2328" s="527"/>
      <c r="G2328" s="168" t="s">
        <v>1582</v>
      </c>
      <c r="H2328" s="169">
        <v>0.16</v>
      </c>
      <c r="I2328" s="170">
        <v>8.91</v>
      </c>
      <c r="J2328" s="280">
        <v>1.42</v>
      </c>
    </row>
    <row r="2329" spans="1:10" ht="25.5" x14ac:dyDescent="0.2">
      <c r="A2329" s="279" t="s">
        <v>1492</v>
      </c>
      <c r="B2329" s="167" t="s">
        <v>1976</v>
      </c>
      <c r="C2329" s="260" t="s">
        <v>68</v>
      </c>
      <c r="D2329" s="260" t="s">
        <v>1977</v>
      </c>
      <c r="E2329" s="527" t="s">
        <v>1495</v>
      </c>
      <c r="F2329" s="527"/>
      <c r="G2329" s="168" t="s">
        <v>1</v>
      </c>
      <c r="H2329" s="169">
        <v>0.06</v>
      </c>
      <c r="I2329" s="170">
        <v>0.77</v>
      </c>
      <c r="J2329" s="280">
        <v>0.04</v>
      </c>
    </row>
    <row r="2330" spans="1:10" x14ac:dyDescent="0.2">
      <c r="A2330" s="279" t="s">
        <v>1492</v>
      </c>
      <c r="B2330" s="167" t="s">
        <v>1580</v>
      </c>
      <c r="C2330" s="260" t="s">
        <v>68</v>
      </c>
      <c r="D2330" s="260" t="s">
        <v>1581</v>
      </c>
      <c r="E2330" s="527" t="s">
        <v>1495</v>
      </c>
      <c r="F2330" s="527"/>
      <c r="G2330" s="168" t="s">
        <v>1582</v>
      </c>
      <c r="H2330" s="169">
        <v>0.42699999999999999</v>
      </c>
      <c r="I2330" s="170">
        <v>29.65</v>
      </c>
      <c r="J2330" s="280">
        <v>12.66</v>
      </c>
    </row>
    <row r="2331" spans="1:10" x14ac:dyDescent="0.2">
      <c r="A2331" s="281"/>
      <c r="B2331" s="282"/>
      <c r="C2331" s="282"/>
      <c r="D2331" s="282"/>
      <c r="E2331" s="282"/>
      <c r="F2331" s="283"/>
      <c r="G2331" s="282"/>
      <c r="H2331" s="283"/>
      <c r="I2331" s="282"/>
      <c r="J2331" s="284"/>
    </row>
    <row r="2332" spans="1:10" ht="13.5" thickBot="1" x14ac:dyDescent="0.25">
      <c r="A2332" s="281"/>
      <c r="B2332" s="282"/>
      <c r="C2332" s="282"/>
      <c r="D2332" s="282"/>
      <c r="E2332" s="282"/>
      <c r="F2332" s="283"/>
      <c r="G2332" s="282"/>
      <c r="H2332" s="283"/>
      <c r="I2332" s="282"/>
      <c r="J2332" s="284"/>
    </row>
    <row r="2333" spans="1:10" ht="13.5" thickTop="1" x14ac:dyDescent="0.2">
      <c r="A2333" s="285"/>
      <c r="B2333" s="171"/>
      <c r="C2333" s="171"/>
      <c r="D2333" s="171"/>
      <c r="E2333" s="171"/>
      <c r="F2333" s="171"/>
      <c r="G2333" s="171"/>
      <c r="H2333" s="171"/>
      <c r="I2333" s="171"/>
      <c r="J2333" s="286"/>
    </row>
    <row r="2334" spans="1:10" ht="15" x14ac:dyDescent="0.2">
      <c r="A2334" s="273"/>
      <c r="B2334" s="157" t="s">
        <v>399</v>
      </c>
      <c r="C2334" s="268" t="s">
        <v>1472</v>
      </c>
      <c r="D2334" s="268" t="s">
        <v>1473</v>
      </c>
      <c r="E2334" s="525" t="s">
        <v>1474</v>
      </c>
      <c r="F2334" s="525"/>
      <c r="G2334" s="158" t="s">
        <v>1475</v>
      </c>
      <c r="H2334" s="157" t="s">
        <v>1476</v>
      </c>
      <c r="I2334" s="157" t="s">
        <v>1477</v>
      </c>
      <c r="J2334" s="274" t="s">
        <v>1478</v>
      </c>
    </row>
    <row r="2335" spans="1:10" ht="38.25" x14ac:dyDescent="0.2">
      <c r="A2335" s="275" t="s">
        <v>409</v>
      </c>
      <c r="B2335" s="159" t="s">
        <v>2548</v>
      </c>
      <c r="C2335" s="267" t="s">
        <v>68</v>
      </c>
      <c r="D2335" s="267" t="s">
        <v>2549</v>
      </c>
      <c r="E2335" s="526" t="s">
        <v>1527</v>
      </c>
      <c r="F2335" s="526"/>
      <c r="G2335" s="160" t="s">
        <v>1</v>
      </c>
      <c r="H2335" s="161">
        <v>1</v>
      </c>
      <c r="I2335" s="162">
        <v>517.47</v>
      </c>
      <c r="J2335" s="276">
        <v>517.47</v>
      </c>
    </row>
    <row r="2336" spans="1:10" ht="25.5" x14ac:dyDescent="0.2">
      <c r="A2336" s="277" t="s">
        <v>1482</v>
      </c>
      <c r="B2336" s="163" t="s">
        <v>1544</v>
      </c>
      <c r="C2336" s="259" t="s">
        <v>68</v>
      </c>
      <c r="D2336" s="259" t="s">
        <v>1545</v>
      </c>
      <c r="E2336" s="528" t="s">
        <v>1488</v>
      </c>
      <c r="F2336" s="528"/>
      <c r="G2336" s="164" t="s">
        <v>1489</v>
      </c>
      <c r="H2336" s="165">
        <v>0.53349999999999997</v>
      </c>
      <c r="I2336" s="166">
        <v>19.78</v>
      </c>
      <c r="J2336" s="278">
        <v>10.55</v>
      </c>
    </row>
    <row r="2337" spans="1:10" ht="25.5" x14ac:dyDescent="0.2">
      <c r="A2337" s="277" t="s">
        <v>1482</v>
      </c>
      <c r="B2337" s="163" t="s">
        <v>1551</v>
      </c>
      <c r="C2337" s="259" t="s">
        <v>68</v>
      </c>
      <c r="D2337" s="259" t="s">
        <v>1552</v>
      </c>
      <c r="E2337" s="528" t="s">
        <v>1488</v>
      </c>
      <c r="F2337" s="528"/>
      <c r="G2337" s="164" t="s">
        <v>1489</v>
      </c>
      <c r="H2337" s="165">
        <v>0.53349999999999997</v>
      </c>
      <c r="I2337" s="166">
        <v>23.42</v>
      </c>
      <c r="J2337" s="278">
        <v>12.49</v>
      </c>
    </row>
    <row r="2338" spans="1:10" ht="38.25" x14ac:dyDescent="0.2">
      <c r="A2338" s="277" t="s">
        <v>1482</v>
      </c>
      <c r="B2338" s="163" t="s">
        <v>1538</v>
      </c>
      <c r="C2338" s="259" t="s">
        <v>68</v>
      </c>
      <c r="D2338" s="259" t="s">
        <v>1539</v>
      </c>
      <c r="E2338" s="528" t="s">
        <v>1488</v>
      </c>
      <c r="F2338" s="528"/>
      <c r="G2338" s="164" t="s">
        <v>1508</v>
      </c>
      <c r="H2338" s="165">
        <v>1.34E-2</v>
      </c>
      <c r="I2338" s="166">
        <v>681.09</v>
      </c>
      <c r="J2338" s="278">
        <v>9.1199999999999992</v>
      </c>
    </row>
    <row r="2339" spans="1:10" ht="38.25" x14ac:dyDescent="0.2">
      <c r="A2339" s="279" t="s">
        <v>1492</v>
      </c>
      <c r="B2339" s="167" t="s">
        <v>2550</v>
      </c>
      <c r="C2339" s="260" t="s">
        <v>68</v>
      </c>
      <c r="D2339" s="260" t="s">
        <v>2551</v>
      </c>
      <c r="E2339" s="527" t="s">
        <v>1495</v>
      </c>
      <c r="F2339" s="527"/>
      <c r="G2339" s="168" t="s">
        <v>1</v>
      </c>
      <c r="H2339" s="169">
        <v>1</v>
      </c>
      <c r="I2339" s="170">
        <v>485.31</v>
      </c>
      <c r="J2339" s="280">
        <v>485.31</v>
      </c>
    </row>
    <row r="2340" spans="1:10" x14ac:dyDescent="0.2">
      <c r="A2340" s="281"/>
      <c r="B2340" s="282"/>
      <c r="C2340" s="282"/>
      <c r="D2340" s="282"/>
      <c r="E2340" s="282"/>
      <c r="F2340" s="283"/>
      <c r="G2340" s="282"/>
      <c r="H2340" s="283"/>
      <c r="I2340" s="282"/>
      <c r="J2340" s="284"/>
    </row>
    <row r="2341" spans="1:10" ht="13.5" thickBot="1" x14ac:dyDescent="0.25">
      <c r="A2341" s="281"/>
      <c r="B2341" s="282"/>
      <c r="C2341" s="282"/>
      <c r="D2341" s="282"/>
      <c r="E2341" s="282"/>
      <c r="F2341" s="283"/>
      <c r="G2341" s="282"/>
      <c r="H2341" s="283"/>
      <c r="I2341" s="282"/>
      <c r="J2341" s="284"/>
    </row>
    <row r="2342" spans="1:10" ht="13.5" thickTop="1" x14ac:dyDescent="0.2">
      <c r="A2342" s="285"/>
      <c r="B2342" s="171"/>
      <c r="C2342" s="171"/>
      <c r="D2342" s="171"/>
      <c r="E2342" s="171"/>
      <c r="F2342" s="171"/>
      <c r="G2342" s="171"/>
      <c r="H2342" s="171"/>
      <c r="I2342" s="171"/>
      <c r="J2342" s="286"/>
    </row>
    <row r="2343" spans="1:10" ht="15" x14ac:dyDescent="0.2">
      <c r="A2343" s="273"/>
      <c r="B2343" s="157" t="s">
        <v>399</v>
      </c>
      <c r="C2343" s="268" t="s">
        <v>1472</v>
      </c>
      <c r="D2343" s="268" t="s">
        <v>1473</v>
      </c>
      <c r="E2343" s="525" t="s">
        <v>1474</v>
      </c>
      <c r="F2343" s="525"/>
      <c r="G2343" s="158" t="s">
        <v>1475</v>
      </c>
      <c r="H2343" s="157" t="s">
        <v>1476</v>
      </c>
      <c r="I2343" s="157" t="s">
        <v>1477</v>
      </c>
      <c r="J2343" s="274" t="s">
        <v>1478</v>
      </c>
    </row>
    <row r="2344" spans="1:10" ht="38.25" x14ac:dyDescent="0.2">
      <c r="A2344" s="275" t="s">
        <v>409</v>
      </c>
      <c r="B2344" s="159" t="s">
        <v>2552</v>
      </c>
      <c r="C2344" s="267" t="s">
        <v>68</v>
      </c>
      <c r="D2344" s="267" t="s">
        <v>2553</v>
      </c>
      <c r="E2344" s="526" t="s">
        <v>1527</v>
      </c>
      <c r="F2344" s="526"/>
      <c r="G2344" s="160" t="s">
        <v>1</v>
      </c>
      <c r="H2344" s="161">
        <v>1</v>
      </c>
      <c r="I2344" s="162">
        <v>542.9</v>
      </c>
      <c r="J2344" s="276">
        <v>542.9</v>
      </c>
    </row>
    <row r="2345" spans="1:10" ht="25.5" x14ac:dyDescent="0.2">
      <c r="A2345" s="277" t="s">
        <v>1482</v>
      </c>
      <c r="B2345" s="163" t="s">
        <v>1551</v>
      </c>
      <c r="C2345" s="259" t="s">
        <v>68</v>
      </c>
      <c r="D2345" s="259" t="s">
        <v>1552</v>
      </c>
      <c r="E2345" s="528" t="s">
        <v>1488</v>
      </c>
      <c r="F2345" s="528"/>
      <c r="G2345" s="164" t="s">
        <v>1489</v>
      </c>
      <c r="H2345" s="165">
        <v>0.53459999999999996</v>
      </c>
      <c r="I2345" s="166">
        <v>23.42</v>
      </c>
      <c r="J2345" s="278">
        <v>12.52</v>
      </c>
    </row>
    <row r="2346" spans="1:10" ht="38.25" x14ac:dyDescent="0.2">
      <c r="A2346" s="277" t="s">
        <v>1482</v>
      </c>
      <c r="B2346" s="163" t="s">
        <v>1538</v>
      </c>
      <c r="C2346" s="259" t="s">
        <v>68</v>
      </c>
      <c r="D2346" s="259" t="s">
        <v>1539</v>
      </c>
      <c r="E2346" s="528" t="s">
        <v>1488</v>
      </c>
      <c r="F2346" s="528"/>
      <c r="G2346" s="164" t="s">
        <v>1508</v>
      </c>
      <c r="H2346" s="165">
        <v>1.44E-2</v>
      </c>
      <c r="I2346" s="166">
        <v>681.09</v>
      </c>
      <c r="J2346" s="278">
        <v>9.8000000000000007</v>
      </c>
    </row>
    <row r="2347" spans="1:10" ht="25.5" x14ac:dyDescent="0.2">
      <c r="A2347" s="277" t="s">
        <v>1482</v>
      </c>
      <c r="B2347" s="163" t="s">
        <v>1544</v>
      </c>
      <c r="C2347" s="259" t="s">
        <v>68</v>
      </c>
      <c r="D2347" s="259" t="s">
        <v>1545</v>
      </c>
      <c r="E2347" s="528" t="s">
        <v>1488</v>
      </c>
      <c r="F2347" s="528"/>
      <c r="G2347" s="164" t="s">
        <v>1489</v>
      </c>
      <c r="H2347" s="165">
        <v>0.53459999999999996</v>
      </c>
      <c r="I2347" s="166">
        <v>19.78</v>
      </c>
      <c r="J2347" s="278">
        <v>10.57</v>
      </c>
    </row>
    <row r="2348" spans="1:10" ht="38.25" x14ac:dyDescent="0.2">
      <c r="A2348" s="279" t="s">
        <v>1492</v>
      </c>
      <c r="B2348" s="167" t="s">
        <v>2554</v>
      </c>
      <c r="C2348" s="260" t="s">
        <v>68</v>
      </c>
      <c r="D2348" s="260" t="s">
        <v>2555</v>
      </c>
      <c r="E2348" s="527" t="s">
        <v>1495</v>
      </c>
      <c r="F2348" s="527"/>
      <c r="G2348" s="168" t="s">
        <v>1</v>
      </c>
      <c r="H2348" s="169">
        <v>1</v>
      </c>
      <c r="I2348" s="170">
        <v>510.01</v>
      </c>
      <c r="J2348" s="280">
        <v>510.01</v>
      </c>
    </row>
    <row r="2349" spans="1:10" x14ac:dyDescent="0.2">
      <c r="A2349" s="281"/>
      <c r="B2349" s="282"/>
      <c r="C2349" s="282"/>
      <c r="D2349" s="282"/>
      <c r="E2349" s="282"/>
      <c r="F2349" s="283"/>
      <c r="G2349" s="282"/>
      <c r="H2349" s="283"/>
      <c r="I2349" s="282"/>
      <c r="J2349" s="284"/>
    </row>
    <row r="2350" spans="1:10" ht="13.5" thickBot="1" x14ac:dyDescent="0.25">
      <c r="A2350" s="281"/>
      <c r="B2350" s="282"/>
      <c r="C2350" s="282"/>
      <c r="D2350" s="282"/>
      <c r="E2350" s="282"/>
      <c r="F2350" s="283"/>
      <c r="G2350" s="282"/>
      <c r="H2350" s="283"/>
      <c r="I2350" s="282"/>
      <c r="J2350" s="284"/>
    </row>
    <row r="2351" spans="1:10" ht="13.5" thickTop="1" x14ac:dyDescent="0.2">
      <c r="A2351" s="285"/>
      <c r="B2351" s="171"/>
      <c r="C2351" s="171"/>
      <c r="D2351" s="171"/>
      <c r="E2351" s="171"/>
      <c r="F2351" s="171"/>
      <c r="G2351" s="171"/>
      <c r="H2351" s="171"/>
      <c r="I2351" s="171"/>
      <c r="J2351" s="286"/>
    </row>
    <row r="2352" spans="1:10" ht="15" x14ac:dyDescent="0.2">
      <c r="A2352" s="273"/>
      <c r="B2352" s="157" t="s">
        <v>399</v>
      </c>
      <c r="C2352" s="268" t="s">
        <v>1472</v>
      </c>
      <c r="D2352" s="268" t="s">
        <v>1473</v>
      </c>
      <c r="E2352" s="525" t="s">
        <v>1474</v>
      </c>
      <c r="F2352" s="525"/>
      <c r="G2352" s="158" t="s">
        <v>1475</v>
      </c>
      <c r="H2352" s="157" t="s">
        <v>1476</v>
      </c>
      <c r="I2352" s="157" t="s">
        <v>1477</v>
      </c>
      <c r="J2352" s="274" t="s">
        <v>1478</v>
      </c>
    </row>
    <row r="2353" spans="1:10" ht="25.5" x14ac:dyDescent="0.2">
      <c r="A2353" s="275" t="s">
        <v>409</v>
      </c>
      <c r="B2353" s="159" t="s">
        <v>2556</v>
      </c>
      <c r="C2353" s="267" t="s">
        <v>68</v>
      </c>
      <c r="D2353" s="267" t="s">
        <v>2557</v>
      </c>
      <c r="E2353" s="526" t="s">
        <v>1527</v>
      </c>
      <c r="F2353" s="526"/>
      <c r="G2353" s="160" t="s">
        <v>1</v>
      </c>
      <c r="H2353" s="161">
        <v>1</v>
      </c>
      <c r="I2353" s="162">
        <v>179.97</v>
      </c>
      <c r="J2353" s="276">
        <v>179.97</v>
      </c>
    </row>
    <row r="2354" spans="1:10" ht="25.5" x14ac:dyDescent="0.2">
      <c r="A2354" s="277" t="s">
        <v>1482</v>
      </c>
      <c r="B2354" s="163" t="s">
        <v>1544</v>
      </c>
      <c r="C2354" s="259" t="s">
        <v>68</v>
      </c>
      <c r="D2354" s="259" t="s">
        <v>1545</v>
      </c>
      <c r="E2354" s="528" t="s">
        <v>1488</v>
      </c>
      <c r="F2354" s="528"/>
      <c r="G2354" s="164" t="s">
        <v>1489</v>
      </c>
      <c r="H2354" s="165">
        <v>1.5233000000000001</v>
      </c>
      <c r="I2354" s="166">
        <v>19.78</v>
      </c>
      <c r="J2354" s="278">
        <v>30.13</v>
      </c>
    </row>
    <row r="2355" spans="1:10" ht="25.5" x14ac:dyDescent="0.2">
      <c r="A2355" s="277" t="s">
        <v>1482</v>
      </c>
      <c r="B2355" s="163" t="s">
        <v>1551</v>
      </c>
      <c r="C2355" s="259" t="s">
        <v>68</v>
      </c>
      <c r="D2355" s="259" t="s">
        <v>1552</v>
      </c>
      <c r="E2355" s="528" t="s">
        <v>1488</v>
      </c>
      <c r="F2355" s="528"/>
      <c r="G2355" s="164" t="s">
        <v>1489</v>
      </c>
      <c r="H2355" s="165">
        <v>1.5233000000000001</v>
      </c>
      <c r="I2355" s="166">
        <v>23.42</v>
      </c>
      <c r="J2355" s="278">
        <v>35.67</v>
      </c>
    </row>
    <row r="2356" spans="1:10" ht="38.25" x14ac:dyDescent="0.2">
      <c r="A2356" s="279" t="s">
        <v>1492</v>
      </c>
      <c r="B2356" s="167" t="s">
        <v>2560</v>
      </c>
      <c r="C2356" s="260" t="s">
        <v>68</v>
      </c>
      <c r="D2356" s="260" t="s">
        <v>2561</v>
      </c>
      <c r="E2356" s="527" t="s">
        <v>1495</v>
      </c>
      <c r="F2356" s="527"/>
      <c r="G2356" s="168" t="s">
        <v>1</v>
      </c>
      <c r="H2356" s="169">
        <v>4</v>
      </c>
      <c r="I2356" s="170">
        <v>0.2</v>
      </c>
      <c r="J2356" s="280">
        <v>0.8</v>
      </c>
    </row>
    <row r="2357" spans="1:10" ht="38.25" x14ac:dyDescent="0.2">
      <c r="A2357" s="279" t="s">
        <v>1492</v>
      </c>
      <c r="B2357" s="167" t="s">
        <v>2558</v>
      </c>
      <c r="C2357" s="260" t="s">
        <v>68</v>
      </c>
      <c r="D2357" s="260" t="s">
        <v>2559</v>
      </c>
      <c r="E2357" s="527" t="s">
        <v>1495</v>
      </c>
      <c r="F2357" s="527"/>
      <c r="G2357" s="168" t="s">
        <v>1</v>
      </c>
      <c r="H2357" s="169">
        <v>1</v>
      </c>
      <c r="I2357" s="170">
        <v>113.37</v>
      </c>
      <c r="J2357" s="280">
        <v>113.37</v>
      </c>
    </row>
    <row r="2358" spans="1:10" x14ac:dyDescent="0.2">
      <c r="A2358" s="281"/>
      <c r="B2358" s="282"/>
      <c r="C2358" s="282"/>
      <c r="D2358" s="282"/>
      <c r="E2358" s="282"/>
      <c r="F2358" s="283"/>
      <c r="G2358" s="282"/>
      <c r="H2358" s="283"/>
      <c r="I2358" s="282"/>
      <c r="J2358" s="284"/>
    </row>
    <row r="2359" spans="1:10" ht="13.5" thickBot="1" x14ac:dyDescent="0.25">
      <c r="A2359" s="281"/>
      <c r="B2359" s="282"/>
      <c r="C2359" s="282"/>
      <c r="D2359" s="282"/>
      <c r="E2359" s="282"/>
      <c r="F2359" s="283"/>
      <c r="G2359" s="282"/>
      <c r="H2359" s="283"/>
      <c r="I2359" s="282"/>
      <c r="J2359" s="284"/>
    </row>
    <row r="2360" spans="1:10" ht="13.5" thickTop="1" x14ac:dyDescent="0.2">
      <c r="A2360" s="285"/>
      <c r="B2360" s="171"/>
      <c r="C2360" s="171"/>
      <c r="D2360" s="171"/>
      <c r="E2360" s="171"/>
      <c r="F2360" s="171"/>
      <c r="G2360" s="171"/>
      <c r="H2360" s="171"/>
      <c r="I2360" s="171"/>
      <c r="J2360" s="286"/>
    </row>
    <row r="2361" spans="1:10" ht="15" x14ac:dyDescent="0.2">
      <c r="A2361" s="273"/>
      <c r="B2361" s="157" t="s">
        <v>399</v>
      </c>
      <c r="C2361" s="268" t="s">
        <v>1472</v>
      </c>
      <c r="D2361" s="268" t="s">
        <v>1473</v>
      </c>
      <c r="E2361" s="525" t="s">
        <v>1474</v>
      </c>
      <c r="F2361" s="525"/>
      <c r="G2361" s="158" t="s">
        <v>1475</v>
      </c>
      <c r="H2361" s="157" t="s">
        <v>1476</v>
      </c>
      <c r="I2361" s="157" t="s">
        <v>1477</v>
      </c>
      <c r="J2361" s="274" t="s">
        <v>1478</v>
      </c>
    </row>
    <row r="2362" spans="1:10" ht="38.25" x14ac:dyDescent="0.2">
      <c r="A2362" s="275" t="s">
        <v>409</v>
      </c>
      <c r="B2362" s="159" t="s">
        <v>2562</v>
      </c>
      <c r="C2362" s="267" t="s">
        <v>68</v>
      </c>
      <c r="D2362" s="267" t="s">
        <v>2563</v>
      </c>
      <c r="E2362" s="526" t="s">
        <v>1527</v>
      </c>
      <c r="F2362" s="526"/>
      <c r="G2362" s="160" t="s">
        <v>1</v>
      </c>
      <c r="H2362" s="161">
        <v>1</v>
      </c>
      <c r="I2362" s="162">
        <v>898.67</v>
      </c>
      <c r="J2362" s="276">
        <v>898.67</v>
      </c>
    </row>
    <row r="2363" spans="1:10" ht="25.5" x14ac:dyDescent="0.2">
      <c r="A2363" s="277" t="s">
        <v>1482</v>
      </c>
      <c r="B2363" s="163" t="s">
        <v>1544</v>
      </c>
      <c r="C2363" s="259" t="s">
        <v>68</v>
      </c>
      <c r="D2363" s="259" t="s">
        <v>1545</v>
      </c>
      <c r="E2363" s="528" t="s">
        <v>1488</v>
      </c>
      <c r="F2363" s="528"/>
      <c r="G2363" s="164" t="s">
        <v>1489</v>
      </c>
      <c r="H2363" s="165">
        <v>0.63839999999999997</v>
      </c>
      <c r="I2363" s="166">
        <v>19.78</v>
      </c>
      <c r="J2363" s="278">
        <v>12.62</v>
      </c>
    </row>
    <row r="2364" spans="1:10" ht="38.25" x14ac:dyDescent="0.2">
      <c r="A2364" s="277" t="s">
        <v>1482</v>
      </c>
      <c r="B2364" s="163" t="s">
        <v>1538</v>
      </c>
      <c r="C2364" s="259" t="s">
        <v>68</v>
      </c>
      <c r="D2364" s="259" t="s">
        <v>1539</v>
      </c>
      <c r="E2364" s="528" t="s">
        <v>1488</v>
      </c>
      <c r="F2364" s="528"/>
      <c r="G2364" s="164" t="s">
        <v>1508</v>
      </c>
      <c r="H2364" s="165">
        <v>1.89E-2</v>
      </c>
      <c r="I2364" s="166">
        <v>681.09</v>
      </c>
      <c r="J2364" s="278">
        <v>12.87</v>
      </c>
    </row>
    <row r="2365" spans="1:10" ht="25.5" x14ac:dyDescent="0.2">
      <c r="A2365" s="277" t="s">
        <v>1482</v>
      </c>
      <c r="B2365" s="163" t="s">
        <v>1551</v>
      </c>
      <c r="C2365" s="259" t="s">
        <v>68</v>
      </c>
      <c r="D2365" s="259" t="s">
        <v>1552</v>
      </c>
      <c r="E2365" s="528" t="s">
        <v>1488</v>
      </c>
      <c r="F2365" s="528"/>
      <c r="G2365" s="164" t="s">
        <v>1489</v>
      </c>
      <c r="H2365" s="165">
        <v>0.63839999999999997</v>
      </c>
      <c r="I2365" s="166">
        <v>23.42</v>
      </c>
      <c r="J2365" s="278">
        <v>14.95</v>
      </c>
    </row>
    <row r="2366" spans="1:10" ht="38.25" x14ac:dyDescent="0.2">
      <c r="A2366" s="279" t="s">
        <v>1492</v>
      </c>
      <c r="B2366" s="167" t="s">
        <v>2564</v>
      </c>
      <c r="C2366" s="260" t="s">
        <v>68</v>
      </c>
      <c r="D2366" s="260" t="s">
        <v>2565</v>
      </c>
      <c r="E2366" s="527" t="s">
        <v>1495</v>
      </c>
      <c r="F2366" s="527"/>
      <c r="G2366" s="168" t="s">
        <v>1</v>
      </c>
      <c r="H2366" s="169">
        <v>1</v>
      </c>
      <c r="I2366" s="170">
        <v>858.23</v>
      </c>
      <c r="J2366" s="280">
        <v>858.23</v>
      </c>
    </row>
    <row r="2367" spans="1:10" x14ac:dyDescent="0.2">
      <c r="A2367" s="281"/>
      <c r="B2367" s="282"/>
      <c r="C2367" s="282"/>
      <c r="D2367" s="282"/>
      <c r="E2367" s="282"/>
      <c r="F2367" s="283"/>
      <c r="G2367" s="282"/>
      <c r="H2367" s="283"/>
      <c r="I2367" s="282"/>
      <c r="J2367" s="284"/>
    </row>
    <row r="2368" spans="1:10" ht="13.5" thickBot="1" x14ac:dyDescent="0.25">
      <c r="A2368" s="281"/>
      <c r="B2368" s="282"/>
      <c r="C2368" s="282"/>
      <c r="D2368" s="282"/>
      <c r="E2368" s="282"/>
      <c r="F2368" s="283"/>
      <c r="G2368" s="282"/>
      <c r="H2368" s="283"/>
      <c r="I2368" s="282"/>
      <c r="J2368" s="284"/>
    </row>
    <row r="2369" spans="1:10" ht="13.5" thickTop="1" x14ac:dyDescent="0.2">
      <c r="A2369" s="285"/>
      <c r="B2369" s="171"/>
      <c r="C2369" s="171"/>
      <c r="D2369" s="171"/>
      <c r="E2369" s="171"/>
      <c r="F2369" s="171"/>
      <c r="G2369" s="171"/>
      <c r="H2369" s="171"/>
      <c r="I2369" s="171"/>
      <c r="J2369" s="286"/>
    </row>
    <row r="2370" spans="1:10" ht="15" x14ac:dyDescent="0.2">
      <c r="A2370" s="273"/>
      <c r="B2370" s="157" t="s">
        <v>399</v>
      </c>
      <c r="C2370" s="268" t="s">
        <v>1472</v>
      </c>
      <c r="D2370" s="268" t="s">
        <v>1473</v>
      </c>
      <c r="E2370" s="525" t="s">
        <v>1474</v>
      </c>
      <c r="F2370" s="525"/>
      <c r="G2370" s="158" t="s">
        <v>1475</v>
      </c>
      <c r="H2370" s="157" t="s">
        <v>1476</v>
      </c>
      <c r="I2370" s="157" t="s">
        <v>1477</v>
      </c>
      <c r="J2370" s="274" t="s">
        <v>1478</v>
      </c>
    </row>
    <row r="2371" spans="1:10" ht="38.25" x14ac:dyDescent="0.2">
      <c r="A2371" s="275" t="s">
        <v>409</v>
      </c>
      <c r="B2371" s="159" t="s">
        <v>2566</v>
      </c>
      <c r="C2371" s="267" t="s">
        <v>68</v>
      </c>
      <c r="D2371" s="267" t="s">
        <v>2567</v>
      </c>
      <c r="E2371" s="526" t="s">
        <v>1527</v>
      </c>
      <c r="F2371" s="526"/>
      <c r="G2371" s="160" t="s">
        <v>1</v>
      </c>
      <c r="H2371" s="161">
        <v>1</v>
      </c>
      <c r="I2371" s="162">
        <v>514.97</v>
      </c>
      <c r="J2371" s="276">
        <v>514.97</v>
      </c>
    </row>
    <row r="2372" spans="1:10" ht="25.5" x14ac:dyDescent="0.2">
      <c r="A2372" s="277" t="s">
        <v>1482</v>
      </c>
      <c r="B2372" s="163" t="s">
        <v>1551</v>
      </c>
      <c r="C2372" s="259" t="s">
        <v>68</v>
      </c>
      <c r="D2372" s="259" t="s">
        <v>1552</v>
      </c>
      <c r="E2372" s="528" t="s">
        <v>1488</v>
      </c>
      <c r="F2372" s="528"/>
      <c r="G2372" s="164" t="s">
        <v>1489</v>
      </c>
      <c r="H2372" s="165">
        <v>1.5233000000000001</v>
      </c>
      <c r="I2372" s="166">
        <v>23.42</v>
      </c>
      <c r="J2372" s="278">
        <v>35.67</v>
      </c>
    </row>
    <row r="2373" spans="1:10" ht="25.5" x14ac:dyDescent="0.2">
      <c r="A2373" s="277" t="s">
        <v>1482</v>
      </c>
      <c r="B2373" s="163" t="s">
        <v>1544</v>
      </c>
      <c r="C2373" s="259" t="s">
        <v>68</v>
      </c>
      <c r="D2373" s="259" t="s">
        <v>1545</v>
      </c>
      <c r="E2373" s="528" t="s">
        <v>1488</v>
      </c>
      <c r="F2373" s="528"/>
      <c r="G2373" s="164" t="s">
        <v>1489</v>
      </c>
      <c r="H2373" s="165">
        <v>1.5233000000000001</v>
      </c>
      <c r="I2373" s="166">
        <v>19.78</v>
      </c>
      <c r="J2373" s="278">
        <v>30.13</v>
      </c>
    </row>
    <row r="2374" spans="1:10" ht="38.25" x14ac:dyDescent="0.2">
      <c r="A2374" s="279" t="s">
        <v>1492</v>
      </c>
      <c r="B2374" s="167" t="s">
        <v>2568</v>
      </c>
      <c r="C2374" s="260" t="s">
        <v>68</v>
      </c>
      <c r="D2374" s="260" t="s">
        <v>2569</v>
      </c>
      <c r="E2374" s="527" t="s">
        <v>1495</v>
      </c>
      <c r="F2374" s="527"/>
      <c r="G2374" s="168" t="s">
        <v>1</v>
      </c>
      <c r="H2374" s="169">
        <v>1</v>
      </c>
      <c r="I2374" s="170">
        <v>449.17</v>
      </c>
      <c r="J2374" s="280">
        <v>449.17</v>
      </c>
    </row>
    <row r="2375" spans="1:10" x14ac:dyDescent="0.2">
      <c r="A2375" s="281"/>
      <c r="B2375" s="282"/>
      <c r="C2375" s="282"/>
      <c r="D2375" s="282"/>
      <c r="E2375" s="282"/>
      <c r="F2375" s="283"/>
      <c r="G2375" s="282"/>
      <c r="H2375" s="283"/>
      <c r="I2375" s="282"/>
      <c r="J2375" s="284"/>
    </row>
    <row r="2376" spans="1:10" ht="13.5" thickBot="1" x14ac:dyDescent="0.25">
      <c r="A2376" s="281"/>
      <c r="B2376" s="282"/>
      <c r="C2376" s="282"/>
      <c r="D2376" s="282"/>
      <c r="E2376" s="282"/>
      <c r="F2376" s="283"/>
      <c r="G2376" s="282"/>
      <c r="H2376" s="283"/>
      <c r="I2376" s="282"/>
      <c r="J2376" s="284"/>
    </row>
    <row r="2377" spans="1:10" ht="13.5" thickTop="1" x14ac:dyDescent="0.2">
      <c r="A2377" s="285"/>
      <c r="B2377" s="171"/>
      <c r="C2377" s="171"/>
      <c r="D2377" s="171"/>
      <c r="E2377" s="171"/>
      <c r="F2377" s="171"/>
      <c r="G2377" s="171"/>
      <c r="H2377" s="171"/>
      <c r="I2377" s="171"/>
      <c r="J2377" s="286"/>
    </row>
    <row r="2378" spans="1:10" ht="15" x14ac:dyDescent="0.2">
      <c r="A2378" s="273"/>
      <c r="B2378" s="157" t="s">
        <v>399</v>
      </c>
      <c r="C2378" s="268" t="s">
        <v>1472</v>
      </c>
      <c r="D2378" s="268" t="s">
        <v>1473</v>
      </c>
      <c r="E2378" s="525" t="s">
        <v>1474</v>
      </c>
      <c r="F2378" s="525"/>
      <c r="G2378" s="158" t="s">
        <v>1475</v>
      </c>
      <c r="H2378" s="157" t="s">
        <v>1476</v>
      </c>
      <c r="I2378" s="157" t="s">
        <v>1477</v>
      </c>
      <c r="J2378" s="274" t="s">
        <v>1478</v>
      </c>
    </row>
    <row r="2379" spans="1:10" ht="25.5" x14ac:dyDescent="0.2">
      <c r="A2379" s="275" t="s">
        <v>409</v>
      </c>
      <c r="B2379" s="159" t="s">
        <v>2570</v>
      </c>
      <c r="C2379" s="267" t="s">
        <v>68</v>
      </c>
      <c r="D2379" s="267" t="s">
        <v>1200</v>
      </c>
      <c r="E2379" s="526" t="s">
        <v>1527</v>
      </c>
      <c r="F2379" s="526"/>
      <c r="G2379" s="160" t="s">
        <v>1</v>
      </c>
      <c r="H2379" s="161">
        <v>1</v>
      </c>
      <c r="I2379" s="162">
        <v>10.18</v>
      </c>
      <c r="J2379" s="276">
        <v>10.18</v>
      </c>
    </row>
    <row r="2380" spans="1:10" ht="25.5" x14ac:dyDescent="0.2">
      <c r="A2380" s="277" t="s">
        <v>1482</v>
      </c>
      <c r="B2380" s="163" t="s">
        <v>1551</v>
      </c>
      <c r="C2380" s="259" t="s">
        <v>68</v>
      </c>
      <c r="D2380" s="259" t="s">
        <v>1552</v>
      </c>
      <c r="E2380" s="528" t="s">
        <v>1488</v>
      </c>
      <c r="F2380" s="528"/>
      <c r="G2380" s="164" t="s">
        <v>1489</v>
      </c>
      <c r="H2380" s="165">
        <v>3.5200000000000002E-2</v>
      </c>
      <c r="I2380" s="166">
        <v>23.42</v>
      </c>
      <c r="J2380" s="278">
        <v>0.82</v>
      </c>
    </row>
    <row r="2381" spans="1:10" ht="25.5" x14ac:dyDescent="0.2">
      <c r="A2381" s="277" t="s">
        <v>1482</v>
      </c>
      <c r="B2381" s="163" t="s">
        <v>1544</v>
      </c>
      <c r="C2381" s="259" t="s">
        <v>68</v>
      </c>
      <c r="D2381" s="259" t="s">
        <v>1545</v>
      </c>
      <c r="E2381" s="528" t="s">
        <v>1488</v>
      </c>
      <c r="F2381" s="528"/>
      <c r="G2381" s="164" t="s">
        <v>1489</v>
      </c>
      <c r="H2381" s="165">
        <v>3.5200000000000002E-2</v>
      </c>
      <c r="I2381" s="166">
        <v>19.78</v>
      </c>
      <c r="J2381" s="278">
        <v>0.69</v>
      </c>
    </row>
    <row r="2382" spans="1:10" ht="25.5" x14ac:dyDescent="0.2">
      <c r="A2382" s="279" t="s">
        <v>1492</v>
      </c>
      <c r="B2382" s="167" t="s">
        <v>2573</v>
      </c>
      <c r="C2382" s="260" t="s">
        <v>68</v>
      </c>
      <c r="D2382" s="260" t="s">
        <v>2574</v>
      </c>
      <c r="E2382" s="527" t="s">
        <v>1495</v>
      </c>
      <c r="F2382" s="527"/>
      <c r="G2382" s="168" t="s">
        <v>1</v>
      </c>
      <c r="H2382" s="169">
        <v>1</v>
      </c>
      <c r="I2382" s="170">
        <v>7.72</v>
      </c>
      <c r="J2382" s="280">
        <v>7.72</v>
      </c>
    </row>
    <row r="2383" spans="1:10" ht="25.5" x14ac:dyDescent="0.2">
      <c r="A2383" s="279" t="s">
        <v>1492</v>
      </c>
      <c r="B2383" s="167" t="s">
        <v>2571</v>
      </c>
      <c r="C2383" s="260" t="s">
        <v>68</v>
      </c>
      <c r="D2383" s="260" t="s">
        <v>2572</v>
      </c>
      <c r="E2383" s="527" t="s">
        <v>1495</v>
      </c>
      <c r="F2383" s="527"/>
      <c r="G2383" s="168" t="s">
        <v>1</v>
      </c>
      <c r="H2383" s="169">
        <v>1</v>
      </c>
      <c r="I2383" s="170">
        <v>0.95</v>
      </c>
      <c r="J2383" s="280">
        <v>0.95</v>
      </c>
    </row>
    <row r="2384" spans="1:10" x14ac:dyDescent="0.2">
      <c r="A2384" s="281"/>
      <c r="B2384" s="282"/>
      <c r="C2384" s="282"/>
      <c r="D2384" s="282"/>
      <c r="E2384" s="282"/>
      <c r="F2384" s="283"/>
      <c r="G2384" s="282"/>
      <c r="H2384" s="283"/>
      <c r="I2384" s="282"/>
      <c r="J2384" s="284"/>
    </row>
    <row r="2385" spans="1:10" ht="13.5" thickBot="1" x14ac:dyDescent="0.25">
      <c r="A2385" s="281"/>
      <c r="B2385" s="282"/>
      <c r="C2385" s="282"/>
      <c r="D2385" s="282"/>
      <c r="E2385" s="282"/>
      <c r="F2385" s="283"/>
      <c r="G2385" s="282"/>
      <c r="H2385" s="283"/>
      <c r="I2385" s="282"/>
      <c r="J2385" s="284"/>
    </row>
    <row r="2386" spans="1:10" ht="13.5" thickTop="1" x14ac:dyDescent="0.2">
      <c r="A2386" s="285"/>
      <c r="B2386" s="171"/>
      <c r="C2386" s="171"/>
      <c r="D2386" s="171"/>
      <c r="E2386" s="171"/>
      <c r="F2386" s="171"/>
      <c r="G2386" s="171"/>
      <c r="H2386" s="171"/>
      <c r="I2386" s="171"/>
      <c r="J2386" s="286"/>
    </row>
    <row r="2387" spans="1:10" ht="15" x14ac:dyDescent="0.2">
      <c r="A2387" s="273"/>
      <c r="B2387" s="157" t="s">
        <v>399</v>
      </c>
      <c r="C2387" s="268" t="s">
        <v>1472</v>
      </c>
      <c r="D2387" s="268" t="s">
        <v>1473</v>
      </c>
      <c r="E2387" s="525" t="s">
        <v>1474</v>
      </c>
      <c r="F2387" s="525"/>
      <c r="G2387" s="158" t="s">
        <v>1475</v>
      </c>
      <c r="H2387" s="157" t="s">
        <v>1476</v>
      </c>
      <c r="I2387" s="157" t="s">
        <v>1477</v>
      </c>
      <c r="J2387" s="274" t="s">
        <v>1478</v>
      </c>
    </row>
    <row r="2388" spans="1:10" ht="25.5" x14ac:dyDescent="0.2">
      <c r="A2388" s="275" t="s">
        <v>409</v>
      </c>
      <c r="B2388" s="159" t="s">
        <v>2575</v>
      </c>
      <c r="C2388" s="267" t="s">
        <v>68</v>
      </c>
      <c r="D2388" s="267" t="s">
        <v>2576</v>
      </c>
      <c r="E2388" s="526" t="s">
        <v>1527</v>
      </c>
      <c r="F2388" s="526"/>
      <c r="G2388" s="160" t="s">
        <v>1</v>
      </c>
      <c r="H2388" s="161">
        <v>1</v>
      </c>
      <c r="I2388" s="162">
        <v>10.72</v>
      </c>
      <c r="J2388" s="276">
        <v>10.72</v>
      </c>
    </row>
    <row r="2389" spans="1:10" ht="25.5" x14ac:dyDescent="0.2">
      <c r="A2389" s="277" t="s">
        <v>1482</v>
      </c>
      <c r="B2389" s="163" t="s">
        <v>1544</v>
      </c>
      <c r="C2389" s="259" t="s">
        <v>68</v>
      </c>
      <c r="D2389" s="259" t="s">
        <v>1545</v>
      </c>
      <c r="E2389" s="528" t="s">
        <v>1488</v>
      </c>
      <c r="F2389" s="528"/>
      <c r="G2389" s="164" t="s">
        <v>1489</v>
      </c>
      <c r="H2389" s="165">
        <v>4.7600000000000003E-2</v>
      </c>
      <c r="I2389" s="166">
        <v>19.78</v>
      </c>
      <c r="J2389" s="278">
        <v>0.94</v>
      </c>
    </row>
    <row r="2390" spans="1:10" ht="25.5" x14ac:dyDescent="0.2">
      <c r="A2390" s="277" t="s">
        <v>1482</v>
      </c>
      <c r="B2390" s="163" t="s">
        <v>1551</v>
      </c>
      <c r="C2390" s="259" t="s">
        <v>68</v>
      </c>
      <c r="D2390" s="259" t="s">
        <v>1552</v>
      </c>
      <c r="E2390" s="528" t="s">
        <v>1488</v>
      </c>
      <c r="F2390" s="528"/>
      <c r="G2390" s="164" t="s">
        <v>1489</v>
      </c>
      <c r="H2390" s="165">
        <v>4.7600000000000003E-2</v>
      </c>
      <c r="I2390" s="166">
        <v>23.42</v>
      </c>
      <c r="J2390" s="278">
        <v>1.1100000000000001</v>
      </c>
    </row>
    <row r="2391" spans="1:10" ht="25.5" x14ac:dyDescent="0.2">
      <c r="A2391" s="279" t="s">
        <v>1492</v>
      </c>
      <c r="B2391" s="167" t="s">
        <v>2571</v>
      </c>
      <c r="C2391" s="260" t="s">
        <v>68</v>
      </c>
      <c r="D2391" s="260" t="s">
        <v>2572</v>
      </c>
      <c r="E2391" s="527" t="s">
        <v>1495</v>
      </c>
      <c r="F2391" s="527"/>
      <c r="G2391" s="168" t="s">
        <v>1</v>
      </c>
      <c r="H2391" s="169">
        <v>1</v>
      </c>
      <c r="I2391" s="170">
        <v>0.95</v>
      </c>
      <c r="J2391" s="280">
        <v>0.95</v>
      </c>
    </row>
    <row r="2392" spans="1:10" ht="25.5" x14ac:dyDescent="0.2">
      <c r="A2392" s="279" t="s">
        <v>1492</v>
      </c>
      <c r="B2392" s="167" t="s">
        <v>2573</v>
      </c>
      <c r="C2392" s="260" t="s">
        <v>68</v>
      </c>
      <c r="D2392" s="260" t="s">
        <v>2574</v>
      </c>
      <c r="E2392" s="527" t="s">
        <v>1495</v>
      </c>
      <c r="F2392" s="527"/>
      <c r="G2392" s="168" t="s">
        <v>1</v>
      </c>
      <c r="H2392" s="169">
        <v>1</v>
      </c>
      <c r="I2392" s="170">
        <v>7.72</v>
      </c>
      <c r="J2392" s="280">
        <v>7.72</v>
      </c>
    </row>
    <row r="2393" spans="1:10" x14ac:dyDescent="0.2">
      <c r="A2393" s="281"/>
      <c r="B2393" s="282"/>
      <c r="C2393" s="282"/>
      <c r="D2393" s="282"/>
      <c r="E2393" s="282"/>
      <c r="F2393" s="283"/>
      <c r="G2393" s="282"/>
      <c r="H2393" s="283"/>
      <c r="I2393" s="282"/>
      <c r="J2393" s="284"/>
    </row>
    <row r="2394" spans="1:10" ht="13.5" thickBot="1" x14ac:dyDescent="0.25">
      <c r="A2394" s="281"/>
      <c r="B2394" s="282"/>
      <c r="C2394" s="282"/>
      <c r="D2394" s="282"/>
      <c r="E2394" s="282"/>
      <c r="F2394" s="283"/>
      <c r="G2394" s="282"/>
      <c r="H2394" s="283"/>
      <c r="I2394" s="282"/>
      <c r="J2394" s="284"/>
    </row>
    <row r="2395" spans="1:10" ht="13.5" thickTop="1" x14ac:dyDescent="0.2">
      <c r="A2395" s="285"/>
      <c r="B2395" s="171"/>
      <c r="C2395" s="171"/>
      <c r="D2395" s="171"/>
      <c r="E2395" s="171"/>
      <c r="F2395" s="171"/>
      <c r="G2395" s="171"/>
      <c r="H2395" s="171"/>
      <c r="I2395" s="171"/>
      <c r="J2395" s="286"/>
    </row>
    <row r="2396" spans="1:10" ht="15" x14ac:dyDescent="0.2">
      <c r="A2396" s="273"/>
      <c r="B2396" s="157" t="s">
        <v>399</v>
      </c>
      <c r="C2396" s="268" t="s">
        <v>1472</v>
      </c>
      <c r="D2396" s="268" t="s">
        <v>1473</v>
      </c>
      <c r="E2396" s="525" t="s">
        <v>1474</v>
      </c>
      <c r="F2396" s="525"/>
      <c r="G2396" s="158" t="s">
        <v>1475</v>
      </c>
      <c r="H2396" s="157" t="s">
        <v>1476</v>
      </c>
      <c r="I2396" s="157" t="s">
        <v>1477</v>
      </c>
      <c r="J2396" s="274" t="s">
        <v>1478</v>
      </c>
    </row>
    <row r="2397" spans="1:10" ht="25.5" x14ac:dyDescent="0.2">
      <c r="A2397" s="275" t="s">
        <v>409</v>
      </c>
      <c r="B2397" s="159" t="s">
        <v>2577</v>
      </c>
      <c r="C2397" s="267" t="s">
        <v>68</v>
      </c>
      <c r="D2397" s="267" t="s">
        <v>2578</v>
      </c>
      <c r="E2397" s="526" t="s">
        <v>1527</v>
      </c>
      <c r="F2397" s="526"/>
      <c r="G2397" s="160" t="s">
        <v>1</v>
      </c>
      <c r="H2397" s="161">
        <v>1</v>
      </c>
      <c r="I2397" s="162">
        <v>11.82</v>
      </c>
      <c r="J2397" s="276">
        <v>11.82</v>
      </c>
    </row>
    <row r="2398" spans="1:10" ht="25.5" x14ac:dyDescent="0.2">
      <c r="A2398" s="277" t="s">
        <v>1482</v>
      </c>
      <c r="B2398" s="163" t="s">
        <v>1551</v>
      </c>
      <c r="C2398" s="259" t="s">
        <v>68</v>
      </c>
      <c r="D2398" s="259" t="s">
        <v>1552</v>
      </c>
      <c r="E2398" s="528" t="s">
        <v>1488</v>
      </c>
      <c r="F2398" s="528"/>
      <c r="G2398" s="164" t="s">
        <v>1489</v>
      </c>
      <c r="H2398" s="165">
        <v>6.6299999999999998E-2</v>
      </c>
      <c r="I2398" s="166">
        <v>23.42</v>
      </c>
      <c r="J2398" s="278">
        <v>1.55</v>
      </c>
    </row>
    <row r="2399" spans="1:10" ht="25.5" x14ac:dyDescent="0.2">
      <c r="A2399" s="277" t="s">
        <v>1482</v>
      </c>
      <c r="B2399" s="163" t="s">
        <v>1544</v>
      </c>
      <c r="C2399" s="259" t="s">
        <v>68</v>
      </c>
      <c r="D2399" s="259" t="s">
        <v>1545</v>
      </c>
      <c r="E2399" s="528" t="s">
        <v>1488</v>
      </c>
      <c r="F2399" s="528"/>
      <c r="G2399" s="164" t="s">
        <v>1489</v>
      </c>
      <c r="H2399" s="165">
        <v>6.6299999999999998E-2</v>
      </c>
      <c r="I2399" s="166">
        <v>19.78</v>
      </c>
      <c r="J2399" s="278">
        <v>1.31</v>
      </c>
    </row>
    <row r="2400" spans="1:10" ht="25.5" x14ac:dyDescent="0.2">
      <c r="A2400" s="279" t="s">
        <v>1492</v>
      </c>
      <c r="B2400" s="167" t="s">
        <v>2573</v>
      </c>
      <c r="C2400" s="260" t="s">
        <v>68</v>
      </c>
      <c r="D2400" s="260" t="s">
        <v>2574</v>
      </c>
      <c r="E2400" s="527" t="s">
        <v>1495</v>
      </c>
      <c r="F2400" s="527"/>
      <c r="G2400" s="168" t="s">
        <v>1</v>
      </c>
      <c r="H2400" s="169">
        <v>1</v>
      </c>
      <c r="I2400" s="170">
        <v>7.72</v>
      </c>
      <c r="J2400" s="280">
        <v>7.72</v>
      </c>
    </row>
    <row r="2401" spans="1:10" ht="25.5" x14ac:dyDescent="0.2">
      <c r="A2401" s="279" t="s">
        <v>1492</v>
      </c>
      <c r="B2401" s="167" t="s">
        <v>2579</v>
      </c>
      <c r="C2401" s="260" t="s">
        <v>68</v>
      </c>
      <c r="D2401" s="260" t="s">
        <v>2580</v>
      </c>
      <c r="E2401" s="527" t="s">
        <v>1495</v>
      </c>
      <c r="F2401" s="527"/>
      <c r="G2401" s="168" t="s">
        <v>1</v>
      </c>
      <c r="H2401" s="169">
        <v>1</v>
      </c>
      <c r="I2401" s="170">
        <v>1.24</v>
      </c>
      <c r="J2401" s="280">
        <v>1.24</v>
      </c>
    </row>
    <row r="2402" spans="1:10" x14ac:dyDescent="0.2">
      <c r="A2402" s="281"/>
      <c r="B2402" s="282"/>
      <c r="C2402" s="282"/>
      <c r="D2402" s="282"/>
      <c r="E2402" s="282"/>
      <c r="F2402" s="283"/>
      <c r="G2402" s="282"/>
      <c r="H2402" s="283"/>
      <c r="I2402" s="282"/>
      <c r="J2402" s="284"/>
    </row>
    <row r="2403" spans="1:10" ht="13.5" thickBot="1" x14ac:dyDescent="0.25">
      <c r="A2403" s="281"/>
      <c r="B2403" s="282"/>
      <c r="C2403" s="282"/>
      <c r="D2403" s="282"/>
      <c r="E2403" s="282"/>
      <c r="F2403" s="283"/>
      <c r="G2403" s="282"/>
      <c r="H2403" s="283"/>
      <c r="I2403" s="282"/>
      <c r="J2403" s="284"/>
    </row>
    <row r="2404" spans="1:10" ht="13.5" thickTop="1" x14ac:dyDescent="0.2">
      <c r="A2404" s="285"/>
      <c r="B2404" s="171"/>
      <c r="C2404" s="171"/>
      <c r="D2404" s="171"/>
      <c r="E2404" s="171"/>
      <c r="F2404" s="171"/>
      <c r="G2404" s="171"/>
      <c r="H2404" s="171"/>
      <c r="I2404" s="171"/>
      <c r="J2404" s="286"/>
    </row>
    <row r="2405" spans="1:10" ht="15" x14ac:dyDescent="0.2">
      <c r="A2405" s="273"/>
      <c r="B2405" s="157" t="s">
        <v>399</v>
      </c>
      <c r="C2405" s="268" t="s">
        <v>1472</v>
      </c>
      <c r="D2405" s="268" t="s">
        <v>1473</v>
      </c>
      <c r="E2405" s="525" t="s">
        <v>1474</v>
      </c>
      <c r="F2405" s="525"/>
      <c r="G2405" s="158" t="s">
        <v>1475</v>
      </c>
      <c r="H2405" s="157" t="s">
        <v>1476</v>
      </c>
      <c r="I2405" s="157" t="s">
        <v>1477</v>
      </c>
      <c r="J2405" s="274" t="s">
        <v>1478</v>
      </c>
    </row>
    <row r="2406" spans="1:10" ht="25.5" x14ac:dyDescent="0.2">
      <c r="A2406" s="275" t="s">
        <v>409</v>
      </c>
      <c r="B2406" s="159" t="s">
        <v>2581</v>
      </c>
      <c r="C2406" s="267" t="s">
        <v>68</v>
      </c>
      <c r="D2406" s="267" t="s">
        <v>2582</v>
      </c>
      <c r="E2406" s="526" t="s">
        <v>1527</v>
      </c>
      <c r="F2406" s="526"/>
      <c r="G2406" s="160" t="s">
        <v>1</v>
      </c>
      <c r="H2406" s="161">
        <v>1</v>
      </c>
      <c r="I2406" s="162">
        <v>11.82</v>
      </c>
      <c r="J2406" s="276">
        <v>11.82</v>
      </c>
    </row>
    <row r="2407" spans="1:10" ht="25.5" x14ac:dyDescent="0.2">
      <c r="A2407" s="277" t="s">
        <v>1482</v>
      </c>
      <c r="B2407" s="163" t="s">
        <v>1544</v>
      </c>
      <c r="C2407" s="259" t="s">
        <v>68</v>
      </c>
      <c r="D2407" s="259" t="s">
        <v>1545</v>
      </c>
      <c r="E2407" s="528" t="s">
        <v>1488</v>
      </c>
      <c r="F2407" s="528"/>
      <c r="G2407" s="164" t="s">
        <v>1489</v>
      </c>
      <c r="H2407" s="165">
        <v>6.6299999999999998E-2</v>
      </c>
      <c r="I2407" s="166">
        <v>19.78</v>
      </c>
      <c r="J2407" s="278">
        <v>1.31</v>
      </c>
    </row>
    <row r="2408" spans="1:10" ht="25.5" x14ac:dyDescent="0.2">
      <c r="A2408" s="277" t="s">
        <v>1482</v>
      </c>
      <c r="B2408" s="163" t="s">
        <v>1551</v>
      </c>
      <c r="C2408" s="259" t="s">
        <v>68</v>
      </c>
      <c r="D2408" s="259" t="s">
        <v>1552</v>
      </c>
      <c r="E2408" s="528" t="s">
        <v>1488</v>
      </c>
      <c r="F2408" s="528"/>
      <c r="G2408" s="164" t="s">
        <v>1489</v>
      </c>
      <c r="H2408" s="165">
        <v>6.6299999999999998E-2</v>
      </c>
      <c r="I2408" s="166">
        <v>23.42</v>
      </c>
      <c r="J2408" s="278">
        <v>1.55</v>
      </c>
    </row>
    <row r="2409" spans="1:10" ht="25.5" x14ac:dyDescent="0.2">
      <c r="A2409" s="279" t="s">
        <v>1492</v>
      </c>
      <c r="B2409" s="167" t="s">
        <v>2579</v>
      </c>
      <c r="C2409" s="260" t="s">
        <v>68</v>
      </c>
      <c r="D2409" s="260" t="s">
        <v>2580</v>
      </c>
      <c r="E2409" s="527" t="s">
        <v>1495</v>
      </c>
      <c r="F2409" s="527"/>
      <c r="G2409" s="168" t="s">
        <v>1</v>
      </c>
      <c r="H2409" s="169">
        <v>1</v>
      </c>
      <c r="I2409" s="170">
        <v>1.24</v>
      </c>
      <c r="J2409" s="280">
        <v>1.24</v>
      </c>
    </row>
    <row r="2410" spans="1:10" ht="25.5" x14ac:dyDescent="0.2">
      <c r="A2410" s="279" t="s">
        <v>1492</v>
      </c>
      <c r="B2410" s="167" t="s">
        <v>2573</v>
      </c>
      <c r="C2410" s="260" t="s">
        <v>68</v>
      </c>
      <c r="D2410" s="260" t="s">
        <v>2574</v>
      </c>
      <c r="E2410" s="527" t="s">
        <v>1495</v>
      </c>
      <c r="F2410" s="527"/>
      <c r="G2410" s="168" t="s">
        <v>1</v>
      </c>
      <c r="H2410" s="169">
        <v>1</v>
      </c>
      <c r="I2410" s="170">
        <v>7.72</v>
      </c>
      <c r="J2410" s="280">
        <v>7.72</v>
      </c>
    </row>
    <row r="2411" spans="1:10" x14ac:dyDescent="0.2">
      <c r="A2411" s="281"/>
      <c r="B2411" s="282"/>
      <c r="C2411" s="282"/>
      <c r="D2411" s="282"/>
      <c r="E2411" s="282"/>
      <c r="F2411" s="283"/>
      <c r="G2411" s="282"/>
      <c r="H2411" s="283"/>
      <c r="I2411" s="282"/>
      <c r="J2411" s="284"/>
    </row>
    <row r="2412" spans="1:10" ht="13.5" thickBot="1" x14ac:dyDescent="0.25">
      <c r="A2412" s="281"/>
      <c r="B2412" s="282"/>
      <c r="C2412" s="282"/>
      <c r="D2412" s="282"/>
      <c r="E2412" s="282"/>
      <c r="F2412" s="283"/>
      <c r="G2412" s="282"/>
      <c r="H2412" s="283"/>
      <c r="I2412" s="282"/>
      <c r="J2412" s="284"/>
    </row>
    <row r="2413" spans="1:10" ht="13.5" thickTop="1" x14ac:dyDescent="0.2">
      <c r="A2413" s="285"/>
      <c r="B2413" s="171"/>
      <c r="C2413" s="171"/>
      <c r="D2413" s="171"/>
      <c r="E2413" s="171"/>
      <c r="F2413" s="171"/>
      <c r="G2413" s="171"/>
      <c r="H2413" s="171"/>
      <c r="I2413" s="171"/>
      <c r="J2413" s="286"/>
    </row>
    <row r="2414" spans="1:10" ht="15" x14ac:dyDescent="0.2">
      <c r="A2414" s="273"/>
      <c r="B2414" s="157" t="s">
        <v>399</v>
      </c>
      <c r="C2414" s="268" t="s">
        <v>1472</v>
      </c>
      <c r="D2414" s="268" t="s">
        <v>1473</v>
      </c>
      <c r="E2414" s="525" t="s">
        <v>1474</v>
      </c>
      <c r="F2414" s="525"/>
      <c r="G2414" s="158" t="s">
        <v>1475</v>
      </c>
      <c r="H2414" s="157" t="s">
        <v>1476</v>
      </c>
      <c r="I2414" s="157" t="s">
        <v>1477</v>
      </c>
      <c r="J2414" s="274" t="s">
        <v>1478</v>
      </c>
    </row>
    <row r="2415" spans="1:10" ht="25.5" x14ac:dyDescent="0.2">
      <c r="A2415" s="275" t="s">
        <v>409</v>
      </c>
      <c r="B2415" s="159" t="s">
        <v>2583</v>
      </c>
      <c r="C2415" s="267" t="s">
        <v>68</v>
      </c>
      <c r="D2415" s="267" t="s">
        <v>2584</v>
      </c>
      <c r="E2415" s="526" t="s">
        <v>1527</v>
      </c>
      <c r="F2415" s="526"/>
      <c r="G2415" s="160" t="s">
        <v>1</v>
      </c>
      <c r="H2415" s="161">
        <v>1</v>
      </c>
      <c r="I2415" s="162">
        <v>18.87</v>
      </c>
      <c r="J2415" s="276">
        <v>18.87</v>
      </c>
    </row>
    <row r="2416" spans="1:10" ht="25.5" x14ac:dyDescent="0.2">
      <c r="A2416" s="277" t="s">
        <v>1482</v>
      </c>
      <c r="B2416" s="163" t="s">
        <v>1544</v>
      </c>
      <c r="C2416" s="259" t="s">
        <v>68</v>
      </c>
      <c r="D2416" s="259" t="s">
        <v>1545</v>
      </c>
      <c r="E2416" s="528" t="s">
        <v>1488</v>
      </c>
      <c r="F2416" s="528"/>
      <c r="G2416" s="164" t="s">
        <v>1489</v>
      </c>
      <c r="H2416" s="165">
        <v>0.13519999999999999</v>
      </c>
      <c r="I2416" s="166">
        <v>19.78</v>
      </c>
      <c r="J2416" s="278">
        <v>2.67</v>
      </c>
    </row>
    <row r="2417" spans="1:10" ht="25.5" x14ac:dyDescent="0.2">
      <c r="A2417" s="277" t="s">
        <v>1482</v>
      </c>
      <c r="B2417" s="163" t="s">
        <v>1551</v>
      </c>
      <c r="C2417" s="259" t="s">
        <v>68</v>
      </c>
      <c r="D2417" s="259" t="s">
        <v>1552</v>
      </c>
      <c r="E2417" s="528" t="s">
        <v>1488</v>
      </c>
      <c r="F2417" s="528"/>
      <c r="G2417" s="164" t="s">
        <v>1489</v>
      </c>
      <c r="H2417" s="165">
        <v>0.13519999999999999</v>
      </c>
      <c r="I2417" s="166">
        <v>23.42</v>
      </c>
      <c r="J2417" s="278">
        <v>3.16</v>
      </c>
    </row>
    <row r="2418" spans="1:10" ht="25.5" x14ac:dyDescent="0.2">
      <c r="A2418" s="279" t="s">
        <v>1492</v>
      </c>
      <c r="B2418" s="167" t="s">
        <v>2587</v>
      </c>
      <c r="C2418" s="260" t="s">
        <v>68</v>
      </c>
      <c r="D2418" s="260" t="s">
        <v>2588</v>
      </c>
      <c r="E2418" s="527" t="s">
        <v>1495</v>
      </c>
      <c r="F2418" s="527"/>
      <c r="G2418" s="168" t="s">
        <v>1</v>
      </c>
      <c r="H2418" s="169">
        <v>1</v>
      </c>
      <c r="I2418" s="170">
        <v>1.59</v>
      </c>
      <c r="J2418" s="280">
        <v>1.59</v>
      </c>
    </row>
    <row r="2419" spans="1:10" ht="25.5" x14ac:dyDescent="0.2">
      <c r="A2419" s="279" t="s">
        <v>1492</v>
      </c>
      <c r="B2419" s="167" t="s">
        <v>2585</v>
      </c>
      <c r="C2419" s="260" t="s">
        <v>68</v>
      </c>
      <c r="D2419" s="260" t="s">
        <v>2586</v>
      </c>
      <c r="E2419" s="527" t="s">
        <v>1495</v>
      </c>
      <c r="F2419" s="527"/>
      <c r="G2419" s="168" t="s">
        <v>1</v>
      </c>
      <c r="H2419" s="169">
        <v>1</v>
      </c>
      <c r="I2419" s="170">
        <v>11.45</v>
      </c>
      <c r="J2419" s="280">
        <v>11.45</v>
      </c>
    </row>
    <row r="2420" spans="1:10" x14ac:dyDescent="0.2">
      <c r="A2420" s="281"/>
      <c r="B2420" s="282"/>
      <c r="C2420" s="282"/>
      <c r="D2420" s="282"/>
      <c r="E2420" s="282"/>
      <c r="F2420" s="283"/>
      <c r="G2420" s="282"/>
      <c r="H2420" s="283"/>
      <c r="I2420" s="282"/>
      <c r="J2420" s="284"/>
    </row>
    <row r="2421" spans="1:10" ht="13.5" thickBot="1" x14ac:dyDescent="0.25">
      <c r="A2421" s="281"/>
      <c r="B2421" s="282"/>
      <c r="C2421" s="282"/>
      <c r="D2421" s="282"/>
      <c r="E2421" s="282"/>
      <c r="F2421" s="283"/>
      <c r="G2421" s="282"/>
      <c r="H2421" s="283"/>
      <c r="I2421" s="282"/>
      <c r="J2421" s="284"/>
    </row>
    <row r="2422" spans="1:10" ht="13.5" thickTop="1" x14ac:dyDescent="0.2">
      <c r="A2422" s="285"/>
      <c r="B2422" s="171"/>
      <c r="C2422" s="171"/>
      <c r="D2422" s="171"/>
      <c r="E2422" s="171"/>
      <c r="F2422" s="171"/>
      <c r="G2422" s="171"/>
      <c r="H2422" s="171"/>
      <c r="I2422" s="171"/>
      <c r="J2422" s="286"/>
    </row>
    <row r="2423" spans="1:10" ht="15" x14ac:dyDescent="0.2">
      <c r="A2423" s="273"/>
      <c r="B2423" s="157" t="s">
        <v>399</v>
      </c>
      <c r="C2423" s="268" t="s">
        <v>1472</v>
      </c>
      <c r="D2423" s="268" t="s">
        <v>1473</v>
      </c>
      <c r="E2423" s="525" t="s">
        <v>1474</v>
      </c>
      <c r="F2423" s="525"/>
      <c r="G2423" s="158" t="s">
        <v>1475</v>
      </c>
      <c r="H2423" s="157" t="s">
        <v>1476</v>
      </c>
      <c r="I2423" s="157" t="s">
        <v>1477</v>
      </c>
      <c r="J2423" s="274" t="s">
        <v>1478</v>
      </c>
    </row>
    <row r="2424" spans="1:10" ht="25.5" x14ac:dyDescent="0.2">
      <c r="A2424" s="275" t="s">
        <v>409</v>
      </c>
      <c r="B2424" s="159" t="s">
        <v>2589</v>
      </c>
      <c r="C2424" s="267" t="s">
        <v>68</v>
      </c>
      <c r="D2424" s="267" t="s">
        <v>2590</v>
      </c>
      <c r="E2424" s="526" t="s">
        <v>1527</v>
      </c>
      <c r="F2424" s="526"/>
      <c r="G2424" s="160" t="s">
        <v>1</v>
      </c>
      <c r="H2424" s="161">
        <v>1</v>
      </c>
      <c r="I2424" s="162">
        <v>61.62</v>
      </c>
      <c r="J2424" s="276">
        <v>61.62</v>
      </c>
    </row>
    <row r="2425" spans="1:10" ht="25.5" x14ac:dyDescent="0.2">
      <c r="A2425" s="277" t="s">
        <v>1482</v>
      </c>
      <c r="B2425" s="163" t="s">
        <v>1544</v>
      </c>
      <c r="C2425" s="259" t="s">
        <v>68</v>
      </c>
      <c r="D2425" s="259" t="s">
        <v>1545</v>
      </c>
      <c r="E2425" s="528" t="s">
        <v>1488</v>
      </c>
      <c r="F2425" s="528"/>
      <c r="G2425" s="164" t="s">
        <v>1489</v>
      </c>
      <c r="H2425" s="165">
        <v>0.1055</v>
      </c>
      <c r="I2425" s="166">
        <v>19.78</v>
      </c>
      <c r="J2425" s="278">
        <v>2.08</v>
      </c>
    </row>
    <row r="2426" spans="1:10" ht="25.5" x14ac:dyDescent="0.2">
      <c r="A2426" s="277" t="s">
        <v>1482</v>
      </c>
      <c r="B2426" s="163" t="s">
        <v>1551</v>
      </c>
      <c r="C2426" s="259" t="s">
        <v>68</v>
      </c>
      <c r="D2426" s="259" t="s">
        <v>1552</v>
      </c>
      <c r="E2426" s="528" t="s">
        <v>1488</v>
      </c>
      <c r="F2426" s="528"/>
      <c r="G2426" s="164" t="s">
        <v>1489</v>
      </c>
      <c r="H2426" s="165">
        <v>0.1055</v>
      </c>
      <c r="I2426" s="166">
        <v>23.42</v>
      </c>
      <c r="J2426" s="278">
        <v>2.4700000000000002</v>
      </c>
    </row>
    <row r="2427" spans="1:10" ht="25.5" x14ac:dyDescent="0.2">
      <c r="A2427" s="279" t="s">
        <v>1492</v>
      </c>
      <c r="B2427" s="167" t="s">
        <v>2571</v>
      </c>
      <c r="C2427" s="260" t="s">
        <v>68</v>
      </c>
      <c r="D2427" s="260" t="s">
        <v>2572</v>
      </c>
      <c r="E2427" s="527" t="s">
        <v>1495</v>
      </c>
      <c r="F2427" s="527"/>
      <c r="G2427" s="168" t="s">
        <v>1</v>
      </c>
      <c r="H2427" s="169">
        <v>3</v>
      </c>
      <c r="I2427" s="170">
        <v>0.95</v>
      </c>
      <c r="J2427" s="280">
        <v>2.85</v>
      </c>
    </row>
    <row r="2428" spans="1:10" ht="25.5" x14ac:dyDescent="0.2">
      <c r="A2428" s="279" t="s">
        <v>1492</v>
      </c>
      <c r="B2428" s="167" t="s">
        <v>2591</v>
      </c>
      <c r="C2428" s="260" t="s">
        <v>68</v>
      </c>
      <c r="D2428" s="260" t="s">
        <v>2592</v>
      </c>
      <c r="E2428" s="527" t="s">
        <v>1495</v>
      </c>
      <c r="F2428" s="527"/>
      <c r="G2428" s="168" t="s">
        <v>1</v>
      </c>
      <c r="H2428" s="169">
        <v>1</v>
      </c>
      <c r="I2428" s="170">
        <v>54.22</v>
      </c>
      <c r="J2428" s="280">
        <v>54.22</v>
      </c>
    </row>
    <row r="2429" spans="1:10" x14ac:dyDescent="0.2">
      <c r="A2429" s="281"/>
      <c r="B2429" s="282"/>
      <c r="C2429" s="282"/>
      <c r="D2429" s="282"/>
      <c r="E2429" s="282"/>
      <c r="F2429" s="283"/>
      <c r="G2429" s="282"/>
      <c r="H2429" s="283"/>
      <c r="I2429" s="282"/>
      <c r="J2429" s="284"/>
    </row>
    <row r="2430" spans="1:10" ht="13.5" thickBot="1" x14ac:dyDescent="0.25">
      <c r="A2430" s="281"/>
      <c r="B2430" s="282"/>
      <c r="C2430" s="282"/>
      <c r="D2430" s="282"/>
      <c r="E2430" s="282"/>
      <c r="F2430" s="283"/>
      <c r="G2430" s="282"/>
      <c r="H2430" s="283"/>
      <c r="I2430" s="282"/>
      <c r="J2430" s="284"/>
    </row>
    <row r="2431" spans="1:10" ht="13.5" thickTop="1" x14ac:dyDescent="0.2">
      <c r="A2431" s="285"/>
      <c r="B2431" s="171"/>
      <c r="C2431" s="171"/>
      <c r="D2431" s="171"/>
      <c r="E2431" s="171"/>
      <c r="F2431" s="171"/>
      <c r="G2431" s="171"/>
      <c r="H2431" s="171"/>
      <c r="I2431" s="171"/>
      <c r="J2431" s="286"/>
    </row>
    <row r="2432" spans="1:10" ht="15" x14ac:dyDescent="0.2">
      <c r="A2432" s="273"/>
      <c r="B2432" s="157" t="s">
        <v>399</v>
      </c>
      <c r="C2432" s="268" t="s">
        <v>1472</v>
      </c>
      <c r="D2432" s="268" t="s">
        <v>1473</v>
      </c>
      <c r="E2432" s="525" t="s">
        <v>1474</v>
      </c>
      <c r="F2432" s="525"/>
      <c r="G2432" s="158" t="s">
        <v>1475</v>
      </c>
      <c r="H2432" s="157" t="s">
        <v>1476</v>
      </c>
      <c r="I2432" s="157" t="s">
        <v>1477</v>
      </c>
      <c r="J2432" s="274" t="s">
        <v>1478</v>
      </c>
    </row>
    <row r="2433" spans="1:10" ht="25.5" x14ac:dyDescent="0.2">
      <c r="A2433" s="275" t="s">
        <v>409</v>
      </c>
      <c r="B2433" s="159" t="s">
        <v>2593</v>
      </c>
      <c r="C2433" s="267" t="s">
        <v>68</v>
      </c>
      <c r="D2433" s="267" t="s">
        <v>2594</v>
      </c>
      <c r="E2433" s="526" t="s">
        <v>1527</v>
      </c>
      <c r="F2433" s="526"/>
      <c r="G2433" s="160" t="s">
        <v>1</v>
      </c>
      <c r="H2433" s="161">
        <v>1</v>
      </c>
      <c r="I2433" s="162">
        <v>63.23</v>
      </c>
      <c r="J2433" s="276">
        <v>63.23</v>
      </c>
    </row>
    <row r="2434" spans="1:10" ht="25.5" x14ac:dyDescent="0.2">
      <c r="A2434" s="277" t="s">
        <v>1482</v>
      </c>
      <c r="B2434" s="163" t="s">
        <v>1544</v>
      </c>
      <c r="C2434" s="259" t="s">
        <v>68</v>
      </c>
      <c r="D2434" s="259" t="s">
        <v>1545</v>
      </c>
      <c r="E2434" s="528" t="s">
        <v>1488</v>
      </c>
      <c r="F2434" s="528"/>
      <c r="G2434" s="164" t="s">
        <v>1489</v>
      </c>
      <c r="H2434" s="165">
        <v>0.14280000000000001</v>
      </c>
      <c r="I2434" s="166">
        <v>19.78</v>
      </c>
      <c r="J2434" s="278">
        <v>2.82</v>
      </c>
    </row>
    <row r="2435" spans="1:10" ht="25.5" x14ac:dyDescent="0.2">
      <c r="A2435" s="277" t="s">
        <v>1482</v>
      </c>
      <c r="B2435" s="163" t="s">
        <v>1551</v>
      </c>
      <c r="C2435" s="259" t="s">
        <v>68</v>
      </c>
      <c r="D2435" s="259" t="s">
        <v>1552</v>
      </c>
      <c r="E2435" s="528" t="s">
        <v>1488</v>
      </c>
      <c r="F2435" s="528"/>
      <c r="G2435" s="164" t="s">
        <v>1489</v>
      </c>
      <c r="H2435" s="165">
        <v>0.14280000000000001</v>
      </c>
      <c r="I2435" s="166">
        <v>23.42</v>
      </c>
      <c r="J2435" s="278">
        <v>3.34</v>
      </c>
    </row>
    <row r="2436" spans="1:10" ht="25.5" x14ac:dyDescent="0.2">
      <c r="A2436" s="279" t="s">
        <v>1492</v>
      </c>
      <c r="B2436" s="167" t="s">
        <v>2571</v>
      </c>
      <c r="C2436" s="260" t="s">
        <v>68</v>
      </c>
      <c r="D2436" s="260" t="s">
        <v>2572</v>
      </c>
      <c r="E2436" s="527" t="s">
        <v>1495</v>
      </c>
      <c r="F2436" s="527"/>
      <c r="G2436" s="168" t="s">
        <v>1</v>
      </c>
      <c r="H2436" s="169">
        <v>3</v>
      </c>
      <c r="I2436" s="170">
        <v>0.95</v>
      </c>
      <c r="J2436" s="280">
        <v>2.85</v>
      </c>
    </row>
    <row r="2437" spans="1:10" ht="25.5" x14ac:dyDescent="0.2">
      <c r="A2437" s="279" t="s">
        <v>1492</v>
      </c>
      <c r="B2437" s="167" t="s">
        <v>2591</v>
      </c>
      <c r="C2437" s="260" t="s">
        <v>68</v>
      </c>
      <c r="D2437" s="260" t="s">
        <v>2592</v>
      </c>
      <c r="E2437" s="527" t="s">
        <v>1495</v>
      </c>
      <c r="F2437" s="527"/>
      <c r="G2437" s="168" t="s">
        <v>1</v>
      </c>
      <c r="H2437" s="169">
        <v>1</v>
      </c>
      <c r="I2437" s="170">
        <v>54.22</v>
      </c>
      <c r="J2437" s="280">
        <v>54.22</v>
      </c>
    </row>
    <row r="2438" spans="1:10" x14ac:dyDescent="0.2">
      <c r="A2438" s="281"/>
      <c r="B2438" s="282"/>
      <c r="C2438" s="282"/>
      <c r="D2438" s="282"/>
      <c r="E2438" s="282"/>
      <c r="F2438" s="283"/>
      <c r="G2438" s="282"/>
      <c r="H2438" s="283"/>
      <c r="I2438" s="282"/>
      <c r="J2438" s="284"/>
    </row>
    <row r="2439" spans="1:10" ht="13.5" thickBot="1" x14ac:dyDescent="0.25">
      <c r="A2439" s="281"/>
      <c r="B2439" s="282"/>
      <c r="C2439" s="282"/>
      <c r="D2439" s="282"/>
      <c r="E2439" s="282"/>
      <c r="F2439" s="283"/>
      <c r="G2439" s="282"/>
      <c r="H2439" s="283"/>
      <c r="I2439" s="282"/>
      <c r="J2439" s="284"/>
    </row>
    <row r="2440" spans="1:10" ht="13.5" thickTop="1" x14ac:dyDescent="0.2">
      <c r="A2440" s="285"/>
      <c r="B2440" s="171"/>
      <c r="C2440" s="171"/>
      <c r="D2440" s="171"/>
      <c r="E2440" s="171"/>
      <c r="F2440" s="171"/>
      <c r="G2440" s="171"/>
      <c r="H2440" s="171"/>
      <c r="I2440" s="171"/>
      <c r="J2440" s="286"/>
    </row>
    <row r="2441" spans="1:10" ht="15" x14ac:dyDescent="0.2">
      <c r="A2441" s="273"/>
      <c r="B2441" s="157" t="s">
        <v>399</v>
      </c>
      <c r="C2441" s="268" t="s">
        <v>1472</v>
      </c>
      <c r="D2441" s="268" t="s">
        <v>1473</v>
      </c>
      <c r="E2441" s="525" t="s">
        <v>1474</v>
      </c>
      <c r="F2441" s="525"/>
      <c r="G2441" s="158" t="s">
        <v>1475</v>
      </c>
      <c r="H2441" s="157" t="s">
        <v>1476</v>
      </c>
      <c r="I2441" s="157" t="s">
        <v>1477</v>
      </c>
      <c r="J2441" s="274" t="s">
        <v>1478</v>
      </c>
    </row>
    <row r="2442" spans="1:10" ht="25.5" x14ac:dyDescent="0.2">
      <c r="A2442" s="275" t="s">
        <v>409</v>
      </c>
      <c r="B2442" s="159" t="s">
        <v>2595</v>
      </c>
      <c r="C2442" s="267" t="s">
        <v>68</v>
      </c>
      <c r="D2442" s="267" t="s">
        <v>1204</v>
      </c>
      <c r="E2442" s="526" t="s">
        <v>1527</v>
      </c>
      <c r="F2442" s="526"/>
      <c r="G2442" s="160" t="s">
        <v>1</v>
      </c>
      <c r="H2442" s="161">
        <v>1</v>
      </c>
      <c r="I2442" s="162">
        <v>76.510000000000005</v>
      </c>
      <c r="J2442" s="276">
        <v>76.510000000000005</v>
      </c>
    </row>
    <row r="2443" spans="1:10" ht="25.5" x14ac:dyDescent="0.2">
      <c r="A2443" s="277" t="s">
        <v>1482</v>
      </c>
      <c r="B2443" s="163" t="s">
        <v>1551</v>
      </c>
      <c r="C2443" s="259" t="s">
        <v>68</v>
      </c>
      <c r="D2443" s="259" t="s">
        <v>1552</v>
      </c>
      <c r="E2443" s="528" t="s">
        <v>1488</v>
      </c>
      <c r="F2443" s="528"/>
      <c r="G2443" s="164" t="s">
        <v>1489</v>
      </c>
      <c r="H2443" s="165">
        <v>0.40570000000000001</v>
      </c>
      <c r="I2443" s="166">
        <v>23.42</v>
      </c>
      <c r="J2443" s="278">
        <v>9.5</v>
      </c>
    </row>
    <row r="2444" spans="1:10" ht="25.5" x14ac:dyDescent="0.2">
      <c r="A2444" s="277" t="s">
        <v>1482</v>
      </c>
      <c r="B2444" s="163" t="s">
        <v>1544</v>
      </c>
      <c r="C2444" s="259" t="s">
        <v>68</v>
      </c>
      <c r="D2444" s="259" t="s">
        <v>1545</v>
      </c>
      <c r="E2444" s="528" t="s">
        <v>1488</v>
      </c>
      <c r="F2444" s="528"/>
      <c r="G2444" s="164" t="s">
        <v>1489</v>
      </c>
      <c r="H2444" s="165">
        <v>0.40570000000000001</v>
      </c>
      <c r="I2444" s="166">
        <v>19.78</v>
      </c>
      <c r="J2444" s="278">
        <v>8.02</v>
      </c>
    </row>
    <row r="2445" spans="1:10" ht="25.5" x14ac:dyDescent="0.2">
      <c r="A2445" s="279" t="s">
        <v>1492</v>
      </c>
      <c r="B2445" s="167" t="s">
        <v>2587</v>
      </c>
      <c r="C2445" s="260" t="s">
        <v>68</v>
      </c>
      <c r="D2445" s="260" t="s">
        <v>2588</v>
      </c>
      <c r="E2445" s="527" t="s">
        <v>1495</v>
      </c>
      <c r="F2445" s="527"/>
      <c r="G2445" s="168" t="s">
        <v>1</v>
      </c>
      <c r="H2445" s="169">
        <v>3</v>
      </c>
      <c r="I2445" s="170">
        <v>1.59</v>
      </c>
      <c r="J2445" s="280">
        <v>4.7699999999999996</v>
      </c>
    </row>
    <row r="2446" spans="1:10" ht="25.5" x14ac:dyDescent="0.2">
      <c r="A2446" s="279" t="s">
        <v>1492</v>
      </c>
      <c r="B2446" s="167" t="s">
        <v>2591</v>
      </c>
      <c r="C2446" s="260" t="s">
        <v>68</v>
      </c>
      <c r="D2446" s="260" t="s">
        <v>2592</v>
      </c>
      <c r="E2446" s="527" t="s">
        <v>1495</v>
      </c>
      <c r="F2446" s="527"/>
      <c r="G2446" s="168" t="s">
        <v>1</v>
      </c>
      <c r="H2446" s="169">
        <v>1</v>
      </c>
      <c r="I2446" s="170">
        <v>54.22</v>
      </c>
      <c r="J2446" s="280">
        <v>54.22</v>
      </c>
    </row>
    <row r="2447" spans="1:10" x14ac:dyDescent="0.2">
      <c r="A2447" s="281"/>
      <c r="B2447" s="282"/>
      <c r="C2447" s="282"/>
      <c r="D2447" s="282"/>
      <c r="E2447" s="282"/>
      <c r="F2447" s="283"/>
      <c r="G2447" s="282"/>
      <c r="H2447" s="283"/>
      <c r="I2447" s="282"/>
      <c r="J2447" s="284"/>
    </row>
    <row r="2448" spans="1:10" ht="13.5" thickBot="1" x14ac:dyDescent="0.25">
      <c r="A2448" s="281"/>
      <c r="B2448" s="282"/>
      <c r="C2448" s="282"/>
      <c r="D2448" s="282"/>
      <c r="E2448" s="282"/>
      <c r="F2448" s="283"/>
      <c r="G2448" s="282"/>
      <c r="H2448" s="283"/>
      <c r="I2448" s="282"/>
      <c r="J2448" s="284"/>
    </row>
    <row r="2449" spans="1:10" ht="13.5" thickTop="1" x14ac:dyDescent="0.2">
      <c r="A2449" s="285"/>
      <c r="B2449" s="171"/>
      <c r="C2449" s="171"/>
      <c r="D2449" s="171"/>
      <c r="E2449" s="171"/>
      <c r="F2449" s="171"/>
      <c r="G2449" s="171"/>
      <c r="H2449" s="171"/>
      <c r="I2449" s="171"/>
      <c r="J2449" s="286"/>
    </row>
    <row r="2450" spans="1:10" ht="15" x14ac:dyDescent="0.2">
      <c r="A2450" s="273"/>
      <c r="B2450" s="157" t="s">
        <v>399</v>
      </c>
      <c r="C2450" s="268" t="s">
        <v>1472</v>
      </c>
      <c r="D2450" s="268" t="s">
        <v>1473</v>
      </c>
      <c r="E2450" s="525" t="s">
        <v>1474</v>
      </c>
      <c r="F2450" s="525"/>
      <c r="G2450" s="158" t="s">
        <v>1475</v>
      </c>
      <c r="H2450" s="157" t="s">
        <v>1476</v>
      </c>
      <c r="I2450" s="157" t="s">
        <v>1477</v>
      </c>
      <c r="J2450" s="274" t="s">
        <v>1478</v>
      </c>
    </row>
    <row r="2451" spans="1:10" ht="25.5" x14ac:dyDescent="0.2">
      <c r="A2451" s="275" t="s">
        <v>409</v>
      </c>
      <c r="B2451" s="159" t="s">
        <v>2596</v>
      </c>
      <c r="C2451" s="267" t="s">
        <v>68</v>
      </c>
      <c r="D2451" s="267" t="s">
        <v>1217</v>
      </c>
      <c r="E2451" s="526" t="s">
        <v>1527</v>
      </c>
      <c r="F2451" s="526"/>
      <c r="G2451" s="160" t="s">
        <v>1</v>
      </c>
      <c r="H2451" s="161">
        <v>1</v>
      </c>
      <c r="I2451" s="162">
        <v>136.25</v>
      </c>
      <c r="J2451" s="276">
        <v>136.25</v>
      </c>
    </row>
    <row r="2452" spans="1:10" ht="25.5" x14ac:dyDescent="0.2">
      <c r="A2452" s="277" t="s">
        <v>1482</v>
      </c>
      <c r="B2452" s="163" t="s">
        <v>1551</v>
      </c>
      <c r="C2452" s="259" t="s">
        <v>68</v>
      </c>
      <c r="D2452" s="259" t="s">
        <v>1552</v>
      </c>
      <c r="E2452" s="528" t="s">
        <v>1488</v>
      </c>
      <c r="F2452" s="528"/>
      <c r="G2452" s="164" t="s">
        <v>1489</v>
      </c>
      <c r="H2452" s="165">
        <v>0.78300000000000003</v>
      </c>
      <c r="I2452" s="166">
        <v>23.42</v>
      </c>
      <c r="J2452" s="278">
        <v>18.329999999999998</v>
      </c>
    </row>
    <row r="2453" spans="1:10" ht="25.5" x14ac:dyDescent="0.2">
      <c r="A2453" s="277" t="s">
        <v>1482</v>
      </c>
      <c r="B2453" s="163" t="s">
        <v>1544</v>
      </c>
      <c r="C2453" s="259" t="s">
        <v>68</v>
      </c>
      <c r="D2453" s="259" t="s">
        <v>1545</v>
      </c>
      <c r="E2453" s="528" t="s">
        <v>1488</v>
      </c>
      <c r="F2453" s="528"/>
      <c r="G2453" s="164" t="s">
        <v>1489</v>
      </c>
      <c r="H2453" s="165">
        <v>0.78300000000000003</v>
      </c>
      <c r="I2453" s="166">
        <v>19.78</v>
      </c>
      <c r="J2453" s="278">
        <v>15.48</v>
      </c>
    </row>
    <row r="2454" spans="1:10" ht="25.5" x14ac:dyDescent="0.2">
      <c r="A2454" s="279" t="s">
        <v>1492</v>
      </c>
      <c r="B2454" s="167" t="s">
        <v>2597</v>
      </c>
      <c r="C2454" s="260" t="s">
        <v>68</v>
      </c>
      <c r="D2454" s="260" t="s">
        <v>2598</v>
      </c>
      <c r="E2454" s="527" t="s">
        <v>1495</v>
      </c>
      <c r="F2454" s="527"/>
      <c r="G2454" s="168" t="s">
        <v>1</v>
      </c>
      <c r="H2454" s="169">
        <v>3</v>
      </c>
      <c r="I2454" s="170">
        <v>2.62</v>
      </c>
      <c r="J2454" s="280">
        <v>7.86</v>
      </c>
    </row>
    <row r="2455" spans="1:10" ht="25.5" x14ac:dyDescent="0.2">
      <c r="A2455" s="279" t="s">
        <v>1492</v>
      </c>
      <c r="B2455" s="167" t="s">
        <v>2599</v>
      </c>
      <c r="C2455" s="260" t="s">
        <v>68</v>
      </c>
      <c r="D2455" s="260" t="s">
        <v>2600</v>
      </c>
      <c r="E2455" s="527" t="s">
        <v>1495</v>
      </c>
      <c r="F2455" s="527"/>
      <c r="G2455" s="168" t="s">
        <v>1</v>
      </c>
      <c r="H2455" s="169">
        <v>1</v>
      </c>
      <c r="I2455" s="170">
        <v>94.58</v>
      </c>
      <c r="J2455" s="280">
        <v>94.58</v>
      </c>
    </row>
    <row r="2456" spans="1:10" x14ac:dyDescent="0.2">
      <c r="A2456" s="281"/>
      <c r="B2456" s="282"/>
      <c r="C2456" s="282"/>
      <c r="D2456" s="282"/>
      <c r="E2456" s="282"/>
      <c r="F2456" s="283"/>
      <c r="G2456" s="282"/>
      <c r="H2456" s="283"/>
      <c r="I2456" s="282"/>
      <c r="J2456" s="284"/>
    </row>
    <row r="2457" spans="1:10" ht="13.5" thickBot="1" x14ac:dyDescent="0.25">
      <c r="A2457" s="281"/>
      <c r="B2457" s="282"/>
      <c r="C2457" s="282"/>
      <c r="D2457" s="282"/>
      <c r="E2457" s="282"/>
      <c r="F2457" s="283"/>
      <c r="G2457" s="282"/>
      <c r="H2457" s="283"/>
      <c r="I2457" s="282"/>
      <c r="J2457" s="284"/>
    </row>
    <row r="2458" spans="1:10" ht="13.5" thickTop="1" x14ac:dyDescent="0.2">
      <c r="A2458" s="285"/>
      <c r="B2458" s="171"/>
      <c r="C2458" s="171"/>
      <c r="D2458" s="171"/>
      <c r="E2458" s="171"/>
      <c r="F2458" s="171"/>
      <c r="G2458" s="171"/>
      <c r="H2458" s="171"/>
      <c r="I2458" s="171"/>
      <c r="J2458" s="286"/>
    </row>
    <row r="2459" spans="1:10" ht="15" x14ac:dyDescent="0.2">
      <c r="A2459" s="273"/>
      <c r="B2459" s="157" t="s">
        <v>399</v>
      </c>
      <c r="C2459" s="268" t="s">
        <v>1472</v>
      </c>
      <c r="D2459" s="268" t="s">
        <v>1473</v>
      </c>
      <c r="E2459" s="525" t="s">
        <v>1474</v>
      </c>
      <c r="F2459" s="525"/>
      <c r="G2459" s="158" t="s">
        <v>1475</v>
      </c>
      <c r="H2459" s="157" t="s">
        <v>1476</v>
      </c>
      <c r="I2459" s="157" t="s">
        <v>1477</v>
      </c>
      <c r="J2459" s="274" t="s">
        <v>1478</v>
      </c>
    </row>
    <row r="2460" spans="1:10" ht="25.5" x14ac:dyDescent="0.2">
      <c r="A2460" s="275" t="s">
        <v>409</v>
      </c>
      <c r="B2460" s="159" t="s">
        <v>2601</v>
      </c>
      <c r="C2460" s="267" t="s">
        <v>68</v>
      </c>
      <c r="D2460" s="267" t="s">
        <v>2602</v>
      </c>
      <c r="E2460" s="526" t="s">
        <v>1527</v>
      </c>
      <c r="F2460" s="526"/>
      <c r="G2460" s="160" t="s">
        <v>1</v>
      </c>
      <c r="H2460" s="161">
        <v>1</v>
      </c>
      <c r="I2460" s="162">
        <v>551.66999999999996</v>
      </c>
      <c r="J2460" s="276">
        <v>551.66999999999996</v>
      </c>
    </row>
    <row r="2461" spans="1:10" ht="25.5" x14ac:dyDescent="0.2">
      <c r="A2461" s="277" t="s">
        <v>1482</v>
      </c>
      <c r="B2461" s="163" t="s">
        <v>1544</v>
      </c>
      <c r="C2461" s="259" t="s">
        <v>68</v>
      </c>
      <c r="D2461" s="259" t="s">
        <v>1545</v>
      </c>
      <c r="E2461" s="528" t="s">
        <v>1488</v>
      </c>
      <c r="F2461" s="528"/>
      <c r="G2461" s="164" t="s">
        <v>1489</v>
      </c>
      <c r="H2461" s="165">
        <v>1.3231999999999999</v>
      </c>
      <c r="I2461" s="166">
        <v>19.78</v>
      </c>
      <c r="J2461" s="278">
        <v>26.17</v>
      </c>
    </row>
    <row r="2462" spans="1:10" ht="25.5" x14ac:dyDescent="0.2">
      <c r="A2462" s="277" t="s">
        <v>1482</v>
      </c>
      <c r="B2462" s="163" t="s">
        <v>1551</v>
      </c>
      <c r="C2462" s="259" t="s">
        <v>68</v>
      </c>
      <c r="D2462" s="259" t="s">
        <v>1552</v>
      </c>
      <c r="E2462" s="528" t="s">
        <v>1488</v>
      </c>
      <c r="F2462" s="528"/>
      <c r="G2462" s="164" t="s">
        <v>1489</v>
      </c>
      <c r="H2462" s="165">
        <v>1.3231999999999999</v>
      </c>
      <c r="I2462" s="166">
        <v>23.42</v>
      </c>
      <c r="J2462" s="278">
        <v>30.98</v>
      </c>
    </row>
    <row r="2463" spans="1:10" ht="25.5" x14ac:dyDescent="0.2">
      <c r="A2463" s="279" t="s">
        <v>1492</v>
      </c>
      <c r="B2463" s="167" t="s">
        <v>2605</v>
      </c>
      <c r="C2463" s="260" t="s">
        <v>68</v>
      </c>
      <c r="D2463" s="260" t="s">
        <v>2606</v>
      </c>
      <c r="E2463" s="527" t="s">
        <v>1495</v>
      </c>
      <c r="F2463" s="527"/>
      <c r="G2463" s="168" t="s">
        <v>1</v>
      </c>
      <c r="H2463" s="169">
        <v>1</v>
      </c>
      <c r="I2463" s="170">
        <v>470.91</v>
      </c>
      <c r="J2463" s="280">
        <v>470.91</v>
      </c>
    </row>
    <row r="2464" spans="1:10" ht="25.5" x14ac:dyDescent="0.2">
      <c r="A2464" s="279" t="s">
        <v>1492</v>
      </c>
      <c r="B2464" s="167" t="s">
        <v>2603</v>
      </c>
      <c r="C2464" s="260" t="s">
        <v>68</v>
      </c>
      <c r="D2464" s="260" t="s">
        <v>2604</v>
      </c>
      <c r="E2464" s="527" t="s">
        <v>1495</v>
      </c>
      <c r="F2464" s="527"/>
      <c r="G2464" s="168" t="s">
        <v>1</v>
      </c>
      <c r="H2464" s="169">
        <v>3</v>
      </c>
      <c r="I2464" s="170">
        <v>7.87</v>
      </c>
      <c r="J2464" s="280">
        <v>23.61</v>
      </c>
    </row>
    <row r="2465" spans="1:10" x14ac:dyDescent="0.2">
      <c r="A2465" s="281"/>
      <c r="B2465" s="282"/>
      <c r="C2465" s="282"/>
      <c r="D2465" s="282"/>
      <c r="E2465" s="282"/>
      <c r="F2465" s="283"/>
      <c r="G2465" s="282"/>
      <c r="H2465" s="283"/>
      <c r="I2465" s="282"/>
      <c r="J2465" s="284"/>
    </row>
    <row r="2466" spans="1:10" ht="13.5" thickBot="1" x14ac:dyDescent="0.25">
      <c r="A2466" s="281"/>
      <c r="B2466" s="282"/>
      <c r="C2466" s="282"/>
      <c r="D2466" s="282"/>
      <c r="E2466" s="282"/>
      <c r="F2466" s="283"/>
      <c r="G2466" s="282"/>
      <c r="H2466" s="283"/>
      <c r="I2466" s="282"/>
      <c r="J2466" s="284"/>
    </row>
    <row r="2467" spans="1:10" ht="13.5" thickTop="1" x14ac:dyDescent="0.2">
      <c r="A2467" s="285"/>
      <c r="B2467" s="171"/>
      <c r="C2467" s="171"/>
      <c r="D2467" s="171"/>
      <c r="E2467" s="171"/>
      <c r="F2467" s="171"/>
      <c r="G2467" s="171"/>
      <c r="H2467" s="171"/>
      <c r="I2467" s="171"/>
      <c r="J2467" s="286"/>
    </row>
    <row r="2468" spans="1:10" ht="15" x14ac:dyDescent="0.2">
      <c r="A2468" s="273"/>
      <c r="B2468" s="157" t="s">
        <v>399</v>
      </c>
      <c r="C2468" s="268" t="s">
        <v>1472</v>
      </c>
      <c r="D2468" s="268" t="s">
        <v>1473</v>
      </c>
      <c r="E2468" s="525" t="s">
        <v>1474</v>
      </c>
      <c r="F2468" s="525"/>
      <c r="G2468" s="158" t="s">
        <v>1475</v>
      </c>
      <c r="H2468" s="157" t="s">
        <v>1476</v>
      </c>
      <c r="I2468" s="157" t="s">
        <v>1477</v>
      </c>
      <c r="J2468" s="274" t="s">
        <v>1478</v>
      </c>
    </row>
    <row r="2469" spans="1:10" ht="25.5" x14ac:dyDescent="0.2">
      <c r="A2469" s="275" t="s">
        <v>409</v>
      </c>
      <c r="B2469" s="159" t="s">
        <v>2607</v>
      </c>
      <c r="C2469" s="267" t="s">
        <v>68</v>
      </c>
      <c r="D2469" s="267" t="s">
        <v>2608</v>
      </c>
      <c r="E2469" s="526" t="s">
        <v>1527</v>
      </c>
      <c r="F2469" s="526"/>
      <c r="G2469" s="160" t="s">
        <v>1</v>
      </c>
      <c r="H2469" s="161">
        <v>1</v>
      </c>
      <c r="I2469" s="162">
        <v>79.430000000000007</v>
      </c>
      <c r="J2469" s="276">
        <v>79.430000000000007</v>
      </c>
    </row>
    <row r="2470" spans="1:10" ht="25.5" x14ac:dyDescent="0.2">
      <c r="A2470" s="277" t="s">
        <v>1482</v>
      </c>
      <c r="B2470" s="163" t="s">
        <v>1544</v>
      </c>
      <c r="C2470" s="259" t="s">
        <v>68</v>
      </c>
      <c r="D2470" s="259" t="s">
        <v>1545</v>
      </c>
      <c r="E2470" s="528" t="s">
        <v>1488</v>
      </c>
      <c r="F2470" s="528"/>
      <c r="G2470" s="164" t="s">
        <v>1489</v>
      </c>
      <c r="H2470" s="165">
        <v>0.1988</v>
      </c>
      <c r="I2470" s="166">
        <v>19.78</v>
      </c>
      <c r="J2470" s="278">
        <v>3.93</v>
      </c>
    </row>
    <row r="2471" spans="1:10" ht="25.5" x14ac:dyDescent="0.2">
      <c r="A2471" s="277" t="s">
        <v>1482</v>
      </c>
      <c r="B2471" s="163" t="s">
        <v>1551</v>
      </c>
      <c r="C2471" s="259" t="s">
        <v>68</v>
      </c>
      <c r="D2471" s="259" t="s">
        <v>1552</v>
      </c>
      <c r="E2471" s="528" t="s">
        <v>1488</v>
      </c>
      <c r="F2471" s="528"/>
      <c r="G2471" s="164" t="s">
        <v>1489</v>
      </c>
      <c r="H2471" s="165">
        <v>0.1988</v>
      </c>
      <c r="I2471" s="166">
        <v>23.42</v>
      </c>
      <c r="J2471" s="278">
        <v>4.6500000000000004</v>
      </c>
    </row>
    <row r="2472" spans="1:10" ht="25.5" x14ac:dyDescent="0.2">
      <c r="A2472" s="279" t="s">
        <v>1492</v>
      </c>
      <c r="B2472" s="167" t="s">
        <v>2579</v>
      </c>
      <c r="C2472" s="260" t="s">
        <v>68</v>
      </c>
      <c r="D2472" s="260" t="s">
        <v>2580</v>
      </c>
      <c r="E2472" s="527" t="s">
        <v>1495</v>
      </c>
      <c r="F2472" s="527"/>
      <c r="G2472" s="168" t="s">
        <v>1</v>
      </c>
      <c r="H2472" s="169">
        <v>3</v>
      </c>
      <c r="I2472" s="170">
        <v>1.24</v>
      </c>
      <c r="J2472" s="280">
        <v>3.72</v>
      </c>
    </row>
    <row r="2473" spans="1:10" ht="25.5" x14ac:dyDescent="0.2">
      <c r="A2473" s="279" t="s">
        <v>1492</v>
      </c>
      <c r="B2473" s="167" t="s">
        <v>2609</v>
      </c>
      <c r="C2473" s="260" t="s">
        <v>68</v>
      </c>
      <c r="D2473" s="260" t="s">
        <v>2610</v>
      </c>
      <c r="E2473" s="527" t="s">
        <v>1495</v>
      </c>
      <c r="F2473" s="527"/>
      <c r="G2473" s="168" t="s">
        <v>1</v>
      </c>
      <c r="H2473" s="169">
        <v>1</v>
      </c>
      <c r="I2473" s="170">
        <v>67.13</v>
      </c>
      <c r="J2473" s="280">
        <v>67.13</v>
      </c>
    </row>
    <row r="2474" spans="1:10" x14ac:dyDescent="0.2">
      <c r="A2474" s="281"/>
      <c r="B2474" s="282"/>
      <c r="C2474" s="282"/>
      <c r="D2474" s="282"/>
      <c r="E2474" s="282"/>
      <c r="F2474" s="283"/>
      <c r="G2474" s="282"/>
      <c r="H2474" s="283"/>
      <c r="I2474" s="282"/>
      <c r="J2474" s="284"/>
    </row>
    <row r="2475" spans="1:10" ht="13.5" thickBot="1" x14ac:dyDescent="0.25">
      <c r="A2475" s="281"/>
      <c r="B2475" s="282"/>
      <c r="C2475" s="282"/>
      <c r="D2475" s="282"/>
      <c r="E2475" s="282"/>
      <c r="F2475" s="283"/>
      <c r="G2475" s="282"/>
      <c r="H2475" s="283"/>
      <c r="I2475" s="282"/>
      <c r="J2475" s="284"/>
    </row>
    <row r="2476" spans="1:10" ht="13.5" thickTop="1" x14ac:dyDescent="0.2">
      <c r="A2476" s="285"/>
      <c r="B2476" s="171"/>
      <c r="C2476" s="171"/>
      <c r="D2476" s="171"/>
      <c r="E2476" s="171"/>
      <c r="F2476" s="171"/>
      <c r="G2476" s="171"/>
      <c r="H2476" s="171"/>
      <c r="I2476" s="171"/>
      <c r="J2476" s="286"/>
    </row>
    <row r="2477" spans="1:10" ht="15" x14ac:dyDescent="0.2">
      <c r="A2477" s="273"/>
      <c r="B2477" s="157" t="s">
        <v>399</v>
      </c>
      <c r="C2477" s="268" t="s">
        <v>1472</v>
      </c>
      <c r="D2477" s="268" t="s">
        <v>1473</v>
      </c>
      <c r="E2477" s="525" t="s">
        <v>1474</v>
      </c>
      <c r="F2477" s="525"/>
      <c r="G2477" s="158" t="s">
        <v>1475</v>
      </c>
      <c r="H2477" s="157" t="s">
        <v>1476</v>
      </c>
      <c r="I2477" s="157" t="s">
        <v>1477</v>
      </c>
      <c r="J2477" s="274" t="s">
        <v>1478</v>
      </c>
    </row>
    <row r="2478" spans="1:10" ht="25.5" x14ac:dyDescent="0.2">
      <c r="A2478" s="275" t="s">
        <v>409</v>
      </c>
      <c r="B2478" s="159" t="s">
        <v>2611</v>
      </c>
      <c r="C2478" s="267" t="s">
        <v>68</v>
      </c>
      <c r="D2478" s="267" t="s">
        <v>1218</v>
      </c>
      <c r="E2478" s="526" t="s">
        <v>1527</v>
      </c>
      <c r="F2478" s="526"/>
      <c r="G2478" s="160" t="s">
        <v>1</v>
      </c>
      <c r="H2478" s="161">
        <v>1</v>
      </c>
      <c r="I2478" s="162">
        <v>1173.57</v>
      </c>
      <c r="J2478" s="276">
        <v>1173.57</v>
      </c>
    </row>
    <row r="2479" spans="1:10" ht="25.5" x14ac:dyDescent="0.2">
      <c r="A2479" s="277" t="s">
        <v>1482</v>
      </c>
      <c r="B2479" s="163" t="s">
        <v>1544</v>
      </c>
      <c r="C2479" s="259" t="s">
        <v>68</v>
      </c>
      <c r="D2479" s="259" t="s">
        <v>1545</v>
      </c>
      <c r="E2479" s="528" t="s">
        <v>1488</v>
      </c>
      <c r="F2479" s="528"/>
      <c r="G2479" s="164" t="s">
        <v>1489</v>
      </c>
      <c r="H2479" s="165">
        <v>1.3231999999999999</v>
      </c>
      <c r="I2479" s="166">
        <v>19.78</v>
      </c>
      <c r="J2479" s="278">
        <v>26.17</v>
      </c>
    </row>
    <row r="2480" spans="1:10" ht="25.5" x14ac:dyDescent="0.2">
      <c r="A2480" s="277" t="s">
        <v>1482</v>
      </c>
      <c r="B2480" s="163" t="s">
        <v>1551</v>
      </c>
      <c r="C2480" s="259" t="s">
        <v>68</v>
      </c>
      <c r="D2480" s="259" t="s">
        <v>1552</v>
      </c>
      <c r="E2480" s="528" t="s">
        <v>1488</v>
      </c>
      <c r="F2480" s="528"/>
      <c r="G2480" s="164" t="s">
        <v>1489</v>
      </c>
      <c r="H2480" s="165">
        <v>1.3231999999999999</v>
      </c>
      <c r="I2480" s="166">
        <v>23.42</v>
      </c>
      <c r="J2480" s="278">
        <v>30.98</v>
      </c>
    </row>
    <row r="2481" spans="1:10" ht="25.5" x14ac:dyDescent="0.2">
      <c r="A2481" s="279" t="s">
        <v>1492</v>
      </c>
      <c r="B2481" s="167" t="s">
        <v>2614</v>
      </c>
      <c r="C2481" s="260" t="s">
        <v>68</v>
      </c>
      <c r="D2481" s="260" t="s">
        <v>2615</v>
      </c>
      <c r="E2481" s="527" t="s">
        <v>1495</v>
      </c>
      <c r="F2481" s="527"/>
      <c r="G2481" s="168" t="s">
        <v>1</v>
      </c>
      <c r="H2481" s="169">
        <v>1</v>
      </c>
      <c r="I2481" s="170">
        <v>1083.24</v>
      </c>
      <c r="J2481" s="280">
        <v>1083.24</v>
      </c>
    </row>
    <row r="2482" spans="1:10" ht="25.5" x14ac:dyDescent="0.2">
      <c r="A2482" s="279" t="s">
        <v>1492</v>
      </c>
      <c r="B2482" s="167" t="s">
        <v>2612</v>
      </c>
      <c r="C2482" s="260" t="s">
        <v>68</v>
      </c>
      <c r="D2482" s="260" t="s">
        <v>2613</v>
      </c>
      <c r="E2482" s="527" t="s">
        <v>1495</v>
      </c>
      <c r="F2482" s="527"/>
      <c r="G2482" s="168" t="s">
        <v>1</v>
      </c>
      <c r="H2482" s="169">
        <v>3</v>
      </c>
      <c r="I2482" s="170">
        <v>11.06</v>
      </c>
      <c r="J2482" s="280">
        <v>33.18</v>
      </c>
    </row>
    <row r="2483" spans="1:10" x14ac:dyDescent="0.2">
      <c r="A2483" s="281"/>
      <c r="B2483" s="282"/>
      <c r="C2483" s="282"/>
      <c r="D2483" s="282"/>
      <c r="E2483" s="282"/>
      <c r="F2483" s="283"/>
      <c r="G2483" s="282"/>
      <c r="H2483" s="283"/>
      <c r="I2483" s="282"/>
      <c r="J2483" s="284"/>
    </row>
    <row r="2484" spans="1:10" ht="13.5" thickBot="1" x14ac:dyDescent="0.25">
      <c r="A2484" s="281"/>
      <c r="B2484" s="282"/>
      <c r="C2484" s="282"/>
      <c r="D2484" s="282"/>
      <c r="E2484" s="282"/>
      <c r="F2484" s="283"/>
      <c r="G2484" s="282"/>
      <c r="H2484" s="283"/>
      <c r="I2484" s="282"/>
      <c r="J2484" s="284"/>
    </row>
    <row r="2485" spans="1:10" ht="13.5" thickTop="1" x14ac:dyDescent="0.2">
      <c r="A2485" s="285"/>
      <c r="B2485" s="171"/>
      <c r="C2485" s="171"/>
      <c r="D2485" s="171"/>
      <c r="E2485" s="171"/>
      <c r="F2485" s="171"/>
      <c r="G2485" s="171"/>
      <c r="H2485" s="171"/>
      <c r="I2485" s="171"/>
      <c r="J2485" s="286"/>
    </row>
    <row r="2486" spans="1:10" ht="15" x14ac:dyDescent="0.2">
      <c r="A2486" s="273"/>
      <c r="B2486" s="157" t="s">
        <v>399</v>
      </c>
      <c r="C2486" s="268" t="s">
        <v>1472</v>
      </c>
      <c r="D2486" s="268" t="s">
        <v>1473</v>
      </c>
      <c r="E2486" s="525" t="s">
        <v>1474</v>
      </c>
      <c r="F2486" s="525"/>
      <c r="G2486" s="158" t="s">
        <v>1475</v>
      </c>
      <c r="H2486" s="157" t="s">
        <v>1476</v>
      </c>
      <c r="I2486" s="157" t="s">
        <v>1477</v>
      </c>
      <c r="J2486" s="274" t="s">
        <v>1478</v>
      </c>
    </row>
    <row r="2487" spans="1:10" ht="38.25" x14ac:dyDescent="0.2">
      <c r="A2487" s="275" t="s">
        <v>409</v>
      </c>
      <c r="B2487" s="159" t="s">
        <v>2616</v>
      </c>
      <c r="C2487" s="267" t="s">
        <v>68</v>
      </c>
      <c r="D2487" s="267" t="s">
        <v>1219</v>
      </c>
      <c r="E2487" s="526" t="s">
        <v>1527</v>
      </c>
      <c r="F2487" s="526"/>
      <c r="G2487" s="160" t="s">
        <v>8</v>
      </c>
      <c r="H2487" s="161">
        <v>1</v>
      </c>
      <c r="I2487" s="162">
        <f>J2487</f>
        <v>16.997900000000001</v>
      </c>
      <c r="J2487" s="276">
        <f>SUM(J2488:J2491)</f>
        <v>16.997900000000001</v>
      </c>
    </row>
    <row r="2488" spans="1:10" ht="25.5" x14ac:dyDescent="0.2">
      <c r="A2488" s="277" t="s">
        <v>1482</v>
      </c>
      <c r="B2488" s="163" t="s">
        <v>1551</v>
      </c>
      <c r="C2488" s="259" t="s">
        <v>68</v>
      </c>
      <c r="D2488" s="259" t="s">
        <v>1552</v>
      </c>
      <c r="E2488" s="528" t="s">
        <v>1488</v>
      </c>
      <c r="F2488" s="528"/>
      <c r="G2488" s="164" t="s">
        <v>1489</v>
      </c>
      <c r="H2488" s="165">
        <v>0.126</v>
      </c>
      <c r="I2488" s="166">
        <v>23.42</v>
      </c>
      <c r="J2488" s="278">
        <f>H2488*I2488</f>
        <v>2.9509200000000004</v>
      </c>
    </row>
    <row r="2489" spans="1:10" ht="51" x14ac:dyDescent="0.2">
      <c r="A2489" s="277" t="s">
        <v>1482</v>
      </c>
      <c r="B2489" s="163" t="s">
        <v>2617</v>
      </c>
      <c r="C2489" s="259" t="s">
        <v>68</v>
      </c>
      <c r="D2489" s="259" t="s">
        <v>2618</v>
      </c>
      <c r="E2489" s="528" t="s">
        <v>1864</v>
      </c>
      <c r="F2489" s="528"/>
      <c r="G2489" s="164" t="s">
        <v>8</v>
      </c>
      <c r="H2489" s="165">
        <v>1</v>
      </c>
      <c r="I2489" s="166">
        <v>9.31</v>
      </c>
      <c r="J2489" s="278">
        <f t="shared" ref="J2489:J2490" si="6">H2489*I2489</f>
        <v>9.31</v>
      </c>
    </row>
    <row r="2490" spans="1:10" ht="25.5" x14ac:dyDescent="0.2">
      <c r="A2490" s="277" t="s">
        <v>1482</v>
      </c>
      <c r="B2490" s="163" t="s">
        <v>1544</v>
      </c>
      <c r="C2490" s="259" t="s">
        <v>68</v>
      </c>
      <c r="D2490" s="259" t="s">
        <v>1545</v>
      </c>
      <c r="E2490" s="528" t="s">
        <v>1488</v>
      </c>
      <c r="F2490" s="528"/>
      <c r="G2490" s="164" t="s">
        <v>1489</v>
      </c>
      <c r="H2490" s="165">
        <v>9.0999999999999998E-2</v>
      </c>
      <c r="I2490" s="166">
        <v>19.78</v>
      </c>
      <c r="J2490" s="278">
        <f t="shared" si="6"/>
        <v>1.7999800000000001</v>
      </c>
    </row>
    <row r="2491" spans="1:10" x14ac:dyDescent="0.2">
      <c r="A2491" s="279" t="s">
        <v>1492</v>
      </c>
      <c r="B2491" s="167" t="s">
        <v>2619</v>
      </c>
      <c r="C2491" s="260" t="s">
        <v>68</v>
      </c>
      <c r="D2491" s="260" t="s">
        <v>2620</v>
      </c>
      <c r="E2491" s="527" t="s">
        <v>1495</v>
      </c>
      <c r="F2491" s="527"/>
      <c r="G2491" s="168" t="s">
        <v>8</v>
      </c>
      <c r="H2491" s="169">
        <v>1.1000000000000001</v>
      </c>
      <c r="I2491" s="170">
        <v>2.67</v>
      </c>
      <c r="J2491" s="280">
        <f>H2491*I2491</f>
        <v>2.9370000000000003</v>
      </c>
    </row>
    <row r="2492" spans="1:10" x14ac:dyDescent="0.2">
      <c r="A2492" s="281"/>
      <c r="B2492" s="282"/>
      <c r="C2492" s="282"/>
      <c r="D2492" s="282"/>
      <c r="E2492" s="282"/>
      <c r="F2492" s="283"/>
      <c r="G2492" s="282"/>
      <c r="H2492" s="283"/>
      <c r="I2492" s="282"/>
      <c r="J2492" s="284"/>
    </row>
    <row r="2493" spans="1:10" ht="13.5" thickBot="1" x14ac:dyDescent="0.25">
      <c r="A2493" s="281"/>
      <c r="B2493" s="282"/>
      <c r="C2493" s="282"/>
      <c r="D2493" s="282"/>
      <c r="E2493" s="282"/>
      <c r="F2493" s="283"/>
      <c r="G2493" s="282"/>
      <c r="H2493" s="283"/>
      <c r="I2493" s="282"/>
      <c r="J2493" s="284"/>
    </row>
    <row r="2494" spans="1:10" ht="13.5" thickTop="1" x14ac:dyDescent="0.2">
      <c r="A2494" s="285"/>
      <c r="B2494" s="171"/>
      <c r="C2494" s="171"/>
      <c r="D2494" s="171"/>
      <c r="E2494" s="171"/>
      <c r="F2494" s="171"/>
      <c r="G2494" s="171"/>
      <c r="H2494" s="171"/>
      <c r="I2494" s="171"/>
      <c r="J2494" s="286"/>
    </row>
    <row r="2495" spans="1:10" ht="15" x14ac:dyDescent="0.2">
      <c r="A2495" s="273"/>
      <c r="B2495" s="157" t="s">
        <v>399</v>
      </c>
      <c r="C2495" s="268" t="s">
        <v>1472</v>
      </c>
      <c r="D2495" s="268" t="s">
        <v>1473</v>
      </c>
      <c r="E2495" s="525" t="s">
        <v>1474</v>
      </c>
      <c r="F2495" s="525"/>
      <c r="G2495" s="158" t="s">
        <v>1475</v>
      </c>
      <c r="H2495" s="157" t="s">
        <v>1476</v>
      </c>
      <c r="I2495" s="157" t="s">
        <v>1477</v>
      </c>
      <c r="J2495" s="274" t="s">
        <v>1478</v>
      </c>
    </row>
    <row r="2496" spans="1:10" ht="38.25" x14ac:dyDescent="0.2">
      <c r="A2496" s="275" t="s">
        <v>409</v>
      </c>
      <c r="B2496" s="159" t="s">
        <v>2621</v>
      </c>
      <c r="C2496" s="267" t="s">
        <v>68</v>
      </c>
      <c r="D2496" s="267" t="s">
        <v>1221</v>
      </c>
      <c r="E2496" s="526" t="s">
        <v>1527</v>
      </c>
      <c r="F2496" s="526"/>
      <c r="G2496" s="160" t="s">
        <v>8</v>
      </c>
      <c r="H2496" s="161">
        <v>1</v>
      </c>
      <c r="I2496" s="162">
        <v>18.850000000000001</v>
      </c>
      <c r="J2496" s="276">
        <v>18.850000000000001</v>
      </c>
    </row>
    <row r="2497" spans="1:10" ht="25.5" x14ac:dyDescent="0.2">
      <c r="A2497" s="277" t="s">
        <v>1482</v>
      </c>
      <c r="B2497" s="163" t="s">
        <v>1544</v>
      </c>
      <c r="C2497" s="259" t="s">
        <v>68</v>
      </c>
      <c r="D2497" s="259" t="s">
        <v>1545</v>
      </c>
      <c r="E2497" s="528" t="s">
        <v>1488</v>
      </c>
      <c r="F2497" s="528"/>
      <c r="G2497" s="164" t="s">
        <v>1489</v>
      </c>
      <c r="H2497" s="165">
        <v>0.105</v>
      </c>
      <c r="I2497" s="166">
        <v>19.78</v>
      </c>
      <c r="J2497" s="278">
        <v>2.0699999999999998</v>
      </c>
    </row>
    <row r="2498" spans="1:10" ht="25.5" x14ac:dyDescent="0.2">
      <c r="A2498" s="277" t="s">
        <v>1482</v>
      </c>
      <c r="B2498" s="163" t="s">
        <v>1551</v>
      </c>
      <c r="C2498" s="259" t="s">
        <v>68</v>
      </c>
      <c r="D2498" s="259" t="s">
        <v>1552</v>
      </c>
      <c r="E2498" s="528" t="s">
        <v>1488</v>
      </c>
      <c r="F2498" s="528"/>
      <c r="G2498" s="164" t="s">
        <v>1489</v>
      </c>
      <c r="H2498" s="165">
        <v>0.105</v>
      </c>
      <c r="I2498" s="166">
        <v>23.42</v>
      </c>
      <c r="J2498" s="278">
        <v>2.4500000000000002</v>
      </c>
    </row>
    <row r="2499" spans="1:10" ht="51" x14ac:dyDescent="0.2">
      <c r="A2499" s="277" t="s">
        <v>1482</v>
      </c>
      <c r="B2499" s="163" t="s">
        <v>2617</v>
      </c>
      <c r="C2499" s="259" t="s">
        <v>68</v>
      </c>
      <c r="D2499" s="259" t="s">
        <v>2618</v>
      </c>
      <c r="E2499" s="528" t="s">
        <v>1864</v>
      </c>
      <c r="F2499" s="528"/>
      <c r="G2499" s="164" t="s">
        <v>8</v>
      </c>
      <c r="H2499" s="165">
        <v>1</v>
      </c>
      <c r="I2499" s="166">
        <v>9.31</v>
      </c>
      <c r="J2499" s="278">
        <v>9.31</v>
      </c>
    </row>
    <row r="2500" spans="1:10" x14ac:dyDescent="0.2">
      <c r="A2500" s="279" t="s">
        <v>1492</v>
      </c>
      <c r="B2500" s="167" t="s">
        <v>2622</v>
      </c>
      <c r="C2500" s="260" t="s">
        <v>68</v>
      </c>
      <c r="D2500" s="260" t="s">
        <v>2623</v>
      </c>
      <c r="E2500" s="527" t="s">
        <v>1495</v>
      </c>
      <c r="F2500" s="527"/>
      <c r="G2500" s="168" t="s">
        <v>8</v>
      </c>
      <c r="H2500" s="169">
        <v>1.1000000000000001</v>
      </c>
      <c r="I2500" s="170">
        <v>4.57</v>
      </c>
      <c r="J2500" s="280">
        <v>5.0199999999999996</v>
      </c>
    </row>
    <row r="2501" spans="1:10" x14ac:dyDescent="0.2">
      <c r="A2501" s="281"/>
      <c r="B2501" s="282"/>
      <c r="C2501" s="282"/>
      <c r="D2501" s="282"/>
      <c r="E2501" s="282"/>
      <c r="F2501" s="283"/>
      <c r="G2501" s="282"/>
      <c r="H2501" s="283"/>
      <c r="I2501" s="282"/>
      <c r="J2501" s="284"/>
    </row>
    <row r="2502" spans="1:10" ht="13.5" thickBot="1" x14ac:dyDescent="0.25">
      <c r="A2502" s="281"/>
      <c r="B2502" s="282"/>
      <c r="C2502" s="282"/>
      <c r="D2502" s="282"/>
      <c r="E2502" s="282"/>
      <c r="F2502" s="283"/>
      <c r="G2502" s="282"/>
      <c r="H2502" s="283"/>
      <c r="I2502" s="282"/>
      <c r="J2502" s="284"/>
    </row>
    <row r="2503" spans="1:10" ht="13.5" thickTop="1" x14ac:dyDescent="0.2">
      <c r="A2503" s="285"/>
      <c r="B2503" s="171"/>
      <c r="C2503" s="171"/>
      <c r="D2503" s="171"/>
      <c r="E2503" s="171"/>
      <c r="F2503" s="171"/>
      <c r="G2503" s="171"/>
      <c r="H2503" s="171"/>
      <c r="I2503" s="171"/>
      <c r="J2503" s="286"/>
    </row>
    <row r="2504" spans="1:10" ht="15" x14ac:dyDescent="0.2">
      <c r="A2504" s="273"/>
      <c r="B2504" s="157" t="s">
        <v>399</v>
      </c>
      <c r="C2504" s="268" t="s">
        <v>1472</v>
      </c>
      <c r="D2504" s="268" t="s">
        <v>1473</v>
      </c>
      <c r="E2504" s="525" t="s">
        <v>1474</v>
      </c>
      <c r="F2504" s="525"/>
      <c r="G2504" s="158" t="s">
        <v>1475</v>
      </c>
      <c r="H2504" s="157" t="s">
        <v>1476</v>
      </c>
      <c r="I2504" s="157" t="s">
        <v>1477</v>
      </c>
      <c r="J2504" s="274" t="s">
        <v>1478</v>
      </c>
    </row>
    <row r="2505" spans="1:10" ht="38.25" x14ac:dyDescent="0.2">
      <c r="A2505" s="275" t="s">
        <v>409</v>
      </c>
      <c r="B2505" s="159" t="s">
        <v>2624</v>
      </c>
      <c r="C2505" s="267" t="s">
        <v>68</v>
      </c>
      <c r="D2505" s="267" t="s">
        <v>1223</v>
      </c>
      <c r="E2505" s="526" t="s">
        <v>1527</v>
      </c>
      <c r="F2505" s="526"/>
      <c r="G2505" s="160" t="s">
        <v>8</v>
      </c>
      <c r="H2505" s="161">
        <v>1</v>
      </c>
      <c r="I2505" s="162">
        <v>12.75</v>
      </c>
      <c r="J2505" s="276">
        <v>12.75</v>
      </c>
    </row>
    <row r="2506" spans="1:10" ht="25.5" x14ac:dyDescent="0.2">
      <c r="A2506" s="277" t="s">
        <v>1482</v>
      </c>
      <c r="B2506" s="163" t="s">
        <v>1544</v>
      </c>
      <c r="C2506" s="259" t="s">
        <v>68</v>
      </c>
      <c r="D2506" s="259" t="s">
        <v>1545</v>
      </c>
      <c r="E2506" s="528" t="s">
        <v>1488</v>
      </c>
      <c r="F2506" s="528"/>
      <c r="G2506" s="164" t="s">
        <v>1489</v>
      </c>
      <c r="H2506" s="165">
        <v>0.16600000000000001</v>
      </c>
      <c r="I2506" s="166">
        <v>19.78</v>
      </c>
      <c r="J2506" s="278">
        <v>3.28</v>
      </c>
    </row>
    <row r="2507" spans="1:10" ht="25.5" x14ac:dyDescent="0.2">
      <c r="A2507" s="277" t="s">
        <v>1482</v>
      </c>
      <c r="B2507" s="163" t="s">
        <v>1551</v>
      </c>
      <c r="C2507" s="259" t="s">
        <v>68</v>
      </c>
      <c r="D2507" s="259" t="s">
        <v>1552</v>
      </c>
      <c r="E2507" s="528" t="s">
        <v>1488</v>
      </c>
      <c r="F2507" s="528"/>
      <c r="G2507" s="164" t="s">
        <v>1489</v>
      </c>
      <c r="H2507" s="165">
        <v>0.16600000000000001</v>
      </c>
      <c r="I2507" s="166">
        <v>23.42</v>
      </c>
      <c r="J2507" s="278">
        <v>3.88</v>
      </c>
    </row>
    <row r="2508" spans="1:10" ht="38.25" x14ac:dyDescent="0.2">
      <c r="A2508" s="279" t="s">
        <v>1492</v>
      </c>
      <c r="B2508" s="167" t="s">
        <v>2625</v>
      </c>
      <c r="C2508" s="260" t="s">
        <v>68</v>
      </c>
      <c r="D2508" s="260" t="s">
        <v>2626</v>
      </c>
      <c r="E2508" s="527" t="s">
        <v>1495</v>
      </c>
      <c r="F2508" s="527"/>
      <c r="G2508" s="168" t="s">
        <v>8</v>
      </c>
      <c r="H2508" s="169">
        <v>1.0169999999999999</v>
      </c>
      <c r="I2508" s="170">
        <v>5.5</v>
      </c>
      <c r="J2508" s="280">
        <v>5.59</v>
      </c>
    </row>
    <row r="2509" spans="1:10" x14ac:dyDescent="0.2">
      <c r="A2509" s="281"/>
      <c r="B2509" s="282"/>
      <c r="C2509" s="282"/>
      <c r="D2509" s="282"/>
      <c r="E2509" s="282"/>
      <c r="F2509" s="283"/>
      <c r="G2509" s="282"/>
      <c r="H2509" s="283"/>
      <c r="I2509" s="282"/>
      <c r="J2509" s="284"/>
    </row>
    <row r="2510" spans="1:10" ht="13.5" thickBot="1" x14ac:dyDescent="0.25">
      <c r="A2510" s="281"/>
      <c r="B2510" s="282"/>
      <c r="C2510" s="282"/>
      <c r="D2510" s="282"/>
      <c r="E2510" s="282"/>
      <c r="F2510" s="283"/>
      <c r="G2510" s="282"/>
      <c r="H2510" s="283"/>
      <c r="I2510" s="282"/>
      <c r="J2510" s="284"/>
    </row>
    <row r="2511" spans="1:10" ht="13.5" thickTop="1" x14ac:dyDescent="0.2">
      <c r="A2511" s="285"/>
      <c r="B2511" s="171"/>
      <c r="C2511" s="171"/>
      <c r="D2511" s="171"/>
      <c r="E2511" s="171"/>
      <c r="F2511" s="171"/>
      <c r="G2511" s="171"/>
      <c r="H2511" s="171"/>
      <c r="I2511" s="171"/>
      <c r="J2511" s="286"/>
    </row>
    <row r="2512" spans="1:10" ht="15" x14ac:dyDescent="0.2">
      <c r="A2512" s="273"/>
      <c r="B2512" s="157" t="s">
        <v>399</v>
      </c>
      <c r="C2512" s="268" t="s">
        <v>1472</v>
      </c>
      <c r="D2512" s="268" t="s">
        <v>1473</v>
      </c>
      <c r="E2512" s="525" t="s">
        <v>1474</v>
      </c>
      <c r="F2512" s="525"/>
      <c r="G2512" s="158" t="s">
        <v>1475</v>
      </c>
      <c r="H2512" s="157" t="s">
        <v>1476</v>
      </c>
      <c r="I2512" s="157" t="s">
        <v>1477</v>
      </c>
      <c r="J2512" s="274" t="s">
        <v>1478</v>
      </c>
    </row>
    <row r="2513" spans="1:10" ht="38.25" x14ac:dyDescent="0.2">
      <c r="A2513" s="275" t="s">
        <v>409</v>
      </c>
      <c r="B2513" s="159" t="s">
        <v>2627</v>
      </c>
      <c r="C2513" s="267" t="s">
        <v>68</v>
      </c>
      <c r="D2513" s="267" t="s">
        <v>1224</v>
      </c>
      <c r="E2513" s="526" t="s">
        <v>1527</v>
      </c>
      <c r="F2513" s="526"/>
      <c r="G2513" s="160" t="s">
        <v>8</v>
      </c>
      <c r="H2513" s="161">
        <v>1</v>
      </c>
      <c r="I2513" s="162">
        <v>7.63</v>
      </c>
      <c r="J2513" s="276">
        <v>7.63</v>
      </c>
    </row>
    <row r="2514" spans="1:10" ht="25.5" x14ac:dyDescent="0.2">
      <c r="A2514" s="277" t="s">
        <v>1482</v>
      </c>
      <c r="B2514" s="163" t="s">
        <v>1544</v>
      </c>
      <c r="C2514" s="259" t="s">
        <v>68</v>
      </c>
      <c r="D2514" s="259" t="s">
        <v>1545</v>
      </c>
      <c r="E2514" s="528" t="s">
        <v>1488</v>
      </c>
      <c r="F2514" s="528"/>
      <c r="G2514" s="164" t="s">
        <v>1489</v>
      </c>
      <c r="H2514" s="165">
        <v>0.08</v>
      </c>
      <c r="I2514" s="166">
        <v>19.78</v>
      </c>
      <c r="J2514" s="278">
        <v>1.58</v>
      </c>
    </row>
    <row r="2515" spans="1:10" ht="25.5" x14ac:dyDescent="0.2">
      <c r="A2515" s="277" t="s">
        <v>1482</v>
      </c>
      <c r="B2515" s="163" t="s">
        <v>1551</v>
      </c>
      <c r="C2515" s="259" t="s">
        <v>68</v>
      </c>
      <c r="D2515" s="259" t="s">
        <v>1552</v>
      </c>
      <c r="E2515" s="528" t="s">
        <v>1488</v>
      </c>
      <c r="F2515" s="528"/>
      <c r="G2515" s="164" t="s">
        <v>1489</v>
      </c>
      <c r="H2515" s="165">
        <v>0.08</v>
      </c>
      <c r="I2515" s="166">
        <v>23.42</v>
      </c>
      <c r="J2515" s="278">
        <v>1.87</v>
      </c>
    </row>
    <row r="2516" spans="1:10" x14ac:dyDescent="0.2">
      <c r="A2516" s="279" t="s">
        <v>1492</v>
      </c>
      <c r="B2516" s="167" t="s">
        <v>2628</v>
      </c>
      <c r="C2516" s="260" t="s">
        <v>68</v>
      </c>
      <c r="D2516" s="260" t="s">
        <v>2629</v>
      </c>
      <c r="E2516" s="527" t="s">
        <v>1495</v>
      </c>
      <c r="F2516" s="527"/>
      <c r="G2516" s="168" t="s">
        <v>8</v>
      </c>
      <c r="H2516" s="169">
        <v>1.0169999999999999</v>
      </c>
      <c r="I2516" s="170">
        <v>4.08</v>
      </c>
      <c r="J2516" s="280">
        <v>4.1399999999999997</v>
      </c>
    </row>
    <row r="2517" spans="1:10" ht="25.5" x14ac:dyDescent="0.2">
      <c r="A2517" s="279" t="s">
        <v>1492</v>
      </c>
      <c r="B2517" s="167" t="s">
        <v>1662</v>
      </c>
      <c r="C2517" s="260" t="s">
        <v>68</v>
      </c>
      <c r="D2517" s="260" t="s">
        <v>1663</v>
      </c>
      <c r="E2517" s="527" t="s">
        <v>1495</v>
      </c>
      <c r="F2517" s="527"/>
      <c r="G2517" s="168" t="s">
        <v>25</v>
      </c>
      <c r="H2517" s="169">
        <v>1.6000000000000001E-3</v>
      </c>
      <c r="I2517" s="170">
        <v>25</v>
      </c>
      <c r="J2517" s="280">
        <v>0.04</v>
      </c>
    </row>
    <row r="2518" spans="1:10" x14ac:dyDescent="0.2">
      <c r="A2518" s="281"/>
      <c r="B2518" s="282"/>
      <c r="C2518" s="282"/>
      <c r="D2518" s="282"/>
      <c r="E2518" s="282"/>
      <c r="F2518" s="283"/>
      <c r="G2518" s="282"/>
      <c r="H2518" s="283"/>
      <c r="I2518" s="282"/>
      <c r="J2518" s="284"/>
    </row>
    <row r="2519" spans="1:10" ht="13.5" thickBot="1" x14ac:dyDescent="0.25">
      <c r="A2519" s="281"/>
      <c r="B2519" s="282"/>
      <c r="C2519" s="282"/>
      <c r="D2519" s="282"/>
      <c r="E2519" s="282"/>
      <c r="F2519" s="283"/>
      <c r="G2519" s="282"/>
      <c r="H2519" s="283"/>
      <c r="I2519" s="282"/>
      <c r="J2519" s="284"/>
    </row>
    <row r="2520" spans="1:10" ht="13.5" thickTop="1" x14ac:dyDescent="0.2">
      <c r="A2520" s="285"/>
      <c r="B2520" s="171"/>
      <c r="C2520" s="171"/>
      <c r="D2520" s="171"/>
      <c r="E2520" s="171"/>
      <c r="F2520" s="171"/>
      <c r="G2520" s="171"/>
      <c r="H2520" s="171"/>
      <c r="I2520" s="171"/>
      <c r="J2520" s="286"/>
    </row>
    <row r="2521" spans="1:10" ht="15" x14ac:dyDescent="0.2">
      <c r="A2521" s="273"/>
      <c r="B2521" s="157" t="s">
        <v>399</v>
      </c>
      <c r="C2521" s="268" t="s">
        <v>1472</v>
      </c>
      <c r="D2521" s="268" t="s">
        <v>1473</v>
      </c>
      <c r="E2521" s="525" t="s">
        <v>1474</v>
      </c>
      <c r="F2521" s="525"/>
      <c r="G2521" s="158" t="s">
        <v>1475</v>
      </c>
      <c r="H2521" s="157" t="s">
        <v>1476</v>
      </c>
      <c r="I2521" s="157" t="s">
        <v>1477</v>
      </c>
      <c r="J2521" s="274" t="s">
        <v>1478</v>
      </c>
    </row>
    <row r="2522" spans="1:10" ht="38.25" x14ac:dyDescent="0.2">
      <c r="A2522" s="275" t="s">
        <v>409</v>
      </c>
      <c r="B2522" s="159" t="s">
        <v>2630</v>
      </c>
      <c r="C2522" s="267" t="s">
        <v>68</v>
      </c>
      <c r="D2522" s="267" t="s">
        <v>1239</v>
      </c>
      <c r="E2522" s="526" t="s">
        <v>1527</v>
      </c>
      <c r="F2522" s="526"/>
      <c r="G2522" s="160" t="s">
        <v>1</v>
      </c>
      <c r="H2522" s="161">
        <v>1</v>
      </c>
      <c r="I2522" s="162">
        <v>145.63999999999999</v>
      </c>
      <c r="J2522" s="276">
        <v>145.63999999999999</v>
      </c>
    </row>
    <row r="2523" spans="1:10" ht="25.5" x14ac:dyDescent="0.2">
      <c r="A2523" s="277" t="s">
        <v>1482</v>
      </c>
      <c r="B2523" s="163" t="s">
        <v>1486</v>
      </c>
      <c r="C2523" s="259" t="s">
        <v>68</v>
      </c>
      <c r="D2523" s="259" t="s">
        <v>1487</v>
      </c>
      <c r="E2523" s="528" t="s">
        <v>1488</v>
      </c>
      <c r="F2523" s="528"/>
      <c r="G2523" s="164" t="s">
        <v>1489</v>
      </c>
      <c r="H2523" s="165">
        <v>0.99670000000000003</v>
      </c>
      <c r="I2523" s="166">
        <v>18.670000000000002</v>
      </c>
      <c r="J2523" s="278">
        <v>18.600000000000001</v>
      </c>
    </row>
    <row r="2524" spans="1:10" ht="38.25" x14ac:dyDescent="0.2">
      <c r="A2524" s="277" t="s">
        <v>1482</v>
      </c>
      <c r="B2524" s="163" t="s">
        <v>2237</v>
      </c>
      <c r="C2524" s="259" t="s">
        <v>68</v>
      </c>
      <c r="D2524" s="259" t="s">
        <v>2238</v>
      </c>
      <c r="E2524" s="528" t="s">
        <v>1488</v>
      </c>
      <c r="F2524" s="528"/>
      <c r="G2524" s="164" t="s">
        <v>1508</v>
      </c>
      <c r="H2524" s="165">
        <v>3.8999999999999998E-3</v>
      </c>
      <c r="I2524" s="166">
        <v>459.22</v>
      </c>
      <c r="J2524" s="278">
        <v>1.79</v>
      </c>
    </row>
    <row r="2525" spans="1:10" ht="25.5" x14ac:dyDescent="0.2">
      <c r="A2525" s="277" t="s">
        <v>1482</v>
      </c>
      <c r="B2525" s="163" t="s">
        <v>1598</v>
      </c>
      <c r="C2525" s="259" t="s">
        <v>68</v>
      </c>
      <c r="D2525" s="259" t="s">
        <v>1599</v>
      </c>
      <c r="E2525" s="528" t="s">
        <v>1488</v>
      </c>
      <c r="F2525" s="528"/>
      <c r="G2525" s="164" t="s">
        <v>1489</v>
      </c>
      <c r="H2525" s="165">
        <v>1.2685999999999999</v>
      </c>
      <c r="I2525" s="166">
        <v>23.1</v>
      </c>
      <c r="J2525" s="278">
        <v>29.3</v>
      </c>
    </row>
    <row r="2526" spans="1:10" ht="25.5" x14ac:dyDescent="0.2">
      <c r="A2526" s="277" t="s">
        <v>1482</v>
      </c>
      <c r="B2526" s="163" t="s">
        <v>2633</v>
      </c>
      <c r="C2526" s="259" t="s">
        <v>68</v>
      </c>
      <c r="D2526" s="259" t="s">
        <v>2634</v>
      </c>
      <c r="E2526" s="528" t="s">
        <v>1595</v>
      </c>
      <c r="F2526" s="528"/>
      <c r="G2526" s="164" t="s">
        <v>1508</v>
      </c>
      <c r="H2526" s="165">
        <v>3.5999999999999997E-2</v>
      </c>
      <c r="I2526" s="166">
        <v>251.11</v>
      </c>
      <c r="J2526" s="278">
        <v>9.0299999999999994</v>
      </c>
    </row>
    <row r="2527" spans="1:10" ht="25.5" x14ac:dyDescent="0.2">
      <c r="A2527" s="277" t="s">
        <v>1482</v>
      </c>
      <c r="B2527" s="163" t="s">
        <v>2631</v>
      </c>
      <c r="C2527" s="259" t="s">
        <v>68</v>
      </c>
      <c r="D2527" s="259" t="s">
        <v>2632</v>
      </c>
      <c r="E2527" s="528" t="s">
        <v>1507</v>
      </c>
      <c r="F2527" s="528"/>
      <c r="G2527" s="164" t="s">
        <v>1508</v>
      </c>
      <c r="H2527" s="165">
        <v>1.7500000000000002E-2</v>
      </c>
      <c r="I2527" s="166">
        <v>2572.41</v>
      </c>
      <c r="J2527" s="278">
        <v>45.01</v>
      </c>
    </row>
    <row r="2528" spans="1:10" ht="38.25" x14ac:dyDescent="0.2">
      <c r="A2528" s="277" t="s">
        <v>1482</v>
      </c>
      <c r="B2528" s="163" t="s">
        <v>2323</v>
      </c>
      <c r="C2528" s="259" t="s">
        <v>68</v>
      </c>
      <c r="D2528" s="259" t="s">
        <v>2324</v>
      </c>
      <c r="E2528" s="528" t="s">
        <v>1488</v>
      </c>
      <c r="F2528" s="528"/>
      <c r="G2528" s="164" t="s">
        <v>1508</v>
      </c>
      <c r="H2528" s="165">
        <v>2.7799999999999998E-2</v>
      </c>
      <c r="I2528" s="166">
        <v>728.57</v>
      </c>
      <c r="J2528" s="278">
        <v>20.25</v>
      </c>
    </row>
    <row r="2529" spans="1:10" x14ac:dyDescent="0.2">
      <c r="A2529" s="279" t="s">
        <v>1492</v>
      </c>
      <c r="B2529" s="167" t="s">
        <v>2239</v>
      </c>
      <c r="C2529" s="260" t="s">
        <v>68</v>
      </c>
      <c r="D2529" s="260" t="s">
        <v>2240</v>
      </c>
      <c r="E2529" s="527" t="s">
        <v>1495</v>
      </c>
      <c r="F2529" s="527"/>
      <c r="G2529" s="168" t="s">
        <v>1</v>
      </c>
      <c r="H2529" s="169">
        <v>38.691000000000003</v>
      </c>
      <c r="I2529" s="170">
        <v>0.56000000000000005</v>
      </c>
      <c r="J2529" s="280">
        <v>21.66</v>
      </c>
    </row>
    <row r="2530" spans="1:10" x14ac:dyDescent="0.2">
      <c r="A2530" s="281"/>
      <c r="B2530" s="282"/>
      <c r="C2530" s="282"/>
      <c r="D2530" s="282"/>
      <c r="E2530" s="282"/>
      <c r="F2530" s="283"/>
      <c r="G2530" s="282"/>
      <c r="H2530" s="283"/>
      <c r="I2530" s="282"/>
      <c r="J2530" s="284"/>
    </row>
    <row r="2531" spans="1:10" ht="13.5" thickBot="1" x14ac:dyDescent="0.25">
      <c r="A2531" s="281"/>
      <c r="B2531" s="282"/>
      <c r="C2531" s="282"/>
      <c r="D2531" s="282"/>
      <c r="E2531" s="282"/>
      <c r="F2531" s="283"/>
      <c r="G2531" s="282"/>
      <c r="H2531" s="283"/>
      <c r="I2531" s="282"/>
      <c r="J2531" s="284"/>
    </row>
    <row r="2532" spans="1:10" ht="13.5" thickTop="1" x14ac:dyDescent="0.2">
      <c r="A2532" s="285"/>
      <c r="B2532" s="171"/>
      <c r="C2532" s="171"/>
      <c r="D2532" s="171"/>
      <c r="E2532" s="171"/>
      <c r="F2532" s="171"/>
      <c r="G2532" s="171"/>
      <c r="H2532" s="171"/>
      <c r="I2532" s="171"/>
      <c r="J2532" s="286"/>
    </row>
    <row r="2533" spans="1:10" ht="15" x14ac:dyDescent="0.2">
      <c r="A2533" s="273"/>
      <c r="B2533" s="157" t="s">
        <v>399</v>
      </c>
      <c r="C2533" s="268" t="s">
        <v>1472</v>
      </c>
      <c r="D2533" s="268" t="s">
        <v>1473</v>
      </c>
      <c r="E2533" s="525" t="s">
        <v>1474</v>
      </c>
      <c r="F2533" s="525"/>
      <c r="G2533" s="158" t="s">
        <v>1475</v>
      </c>
      <c r="H2533" s="157" t="s">
        <v>1476</v>
      </c>
      <c r="I2533" s="157" t="s">
        <v>1477</v>
      </c>
      <c r="J2533" s="274" t="s">
        <v>1478</v>
      </c>
    </row>
    <row r="2534" spans="1:10" ht="38.25" x14ac:dyDescent="0.2">
      <c r="A2534" s="275" t="s">
        <v>409</v>
      </c>
      <c r="B2534" s="159" t="s">
        <v>2635</v>
      </c>
      <c r="C2534" s="267" t="s">
        <v>68</v>
      </c>
      <c r="D2534" s="267" t="s">
        <v>1240</v>
      </c>
      <c r="E2534" s="526" t="s">
        <v>1527</v>
      </c>
      <c r="F2534" s="526"/>
      <c r="G2534" s="160" t="s">
        <v>1</v>
      </c>
      <c r="H2534" s="161">
        <v>1</v>
      </c>
      <c r="I2534" s="162">
        <v>229.66</v>
      </c>
      <c r="J2534" s="276">
        <v>229.66</v>
      </c>
    </row>
    <row r="2535" spans="1:10" ht="25.5" x14ac:dyDescent="0.2">
      <c r="A2535" s="277" t="s">
        <v>1482</v>
      </c>
      <c r="B2535" s="163" t="s">
        <v>2633</v>
      </c>
      <c r="C2535" s="259" t="s">
        <v>68</v>
      </c>
      <c r="D2535" s="259" t="s">
        <v>2634</v>
      </c>
      <c r="E2535" s="528" t="s">
        <v>1595</v>
      </c>
      <c r="F2535" s="528"/>
      <c r="G2535" s="164" t="s">
        <v>1508</v>
      </c>
      <c r="H2535" s="165">
        <v>4.9000000000000002E-2</v>
      </c>
      <c r="I2535" s="166">
        <v>251.11</v>
      </c>
      <c r="J2535" s="278">
        <v>12.3</v>
      </c>
    </row>
    <row r="2536" spans="1:10" ht="25.5" x14ac:dyDescent="0.2">
      <c r="A2536" s="277" t="s">
        <v>1482</v>
      </c>
      <c r="B2536" s="163" t="s">
        <v>2631</v>
      </c>
      <c r="C2536" s="259" t="s">
        <v>68</v>
      </c>
      <c r="D2536" s="259" t="s">
        <v>2632</v>
      </c>
      <c r="E2536" s="528" t="s">
        <v>1507</v>
      </c>
      <c r="F2536" s="528"/>
      <c r="G2536" s="164" t="s">
        <v>1508</v>
      </c>
      <c r="H2536" s="165">
        <v>2.52E-2</v>
      </c>
      <c r="I2536" s="166">
        <v>2572.41</v>
      </c>
      <c r="J2536" s="278">
        <v>64.819999999999993</v>
      </c>
    </row>
    <row r="2537" spans="1:10" ht="25.5" x14ac:dyDescent="0.2">
      <c r="A2537" s="277" t="s">
        <v>1482</v>
      </c>
      <c r="B2537" s="163" t="s">
        <v>1486</v>
      </c>
      <c r="C2537" s="259" t="s">
        <v>68</v>
      </c>
      <c r="D2537" s="259" t="s">
        <v>1487</v>
      </c>
      <c r="E2537" s="528" t="s">
        <v>1488</v>
      </c>
      <c r="F2537" s="528"/>
      <c r="G2537" s="164" t="s">
        <v>1489</v>
      </c>
      <c r="H2537" s="165">
        <v>1.661</v>
      </c>
      <c r="I2537" s="166">
        <v>18.670000000000002</v>
      </c>
      <c r="J2537" s="278">
        <v>31.01</v>
      </c>
    </row>
    <row r="2538" spans="1:10" ht="38.25" x14ac:dyDescent="0.2">
      <c r="A2538" s="277" t="s">
        <v>1482</v>
      </c>
      <c r="B2538" s="163" t="s">
        <v>2237</v>
      </c>
      <c r="C2538" s="259" t="s">
        <v>68</v>
      </c>
      <c r="D2538" s="259" t="s">
        <v>2238</v>
      </c>
      <c r="E2538" s="528" t="s">
        <v>1488</v>
      </c>
      <c r="F2538" s="528"/>
      <c r="G2538" s="164" t="s">
        <v>1508</v>
      </c>
      <c r="H2538" s="165">
        <v>6.4000000000000003E-3</v>
      </c>
      <c r="I2538" s="166">
        <v>459.22</v>
      </c>
      <c r="J2538" s="278">
        <v>2.93</v>
      </c>
    </row>
    <row r="2539" spans="1:10" ht="38.25" x14ac:dyDescent="0.2">
      <c r="A2539" s="277" t="s">
        <v>1482</v>
      </c>
      <c r="B2539" s="163" t="s">
        <v>2323</v>
      </c>
      <c r="C2539" s="259" t="s">
        <v>68</v>
      </c>
      <c r="D2539" s="259" t="s">
        <v>2324</v>
      </c>
      <c r="E2539" s="528" t="s">
        <v>1488</v>
      </c>
      <c r="F2539" s="528"/>
      <c r="G2539" s="164" t="s">
        <v>1508</v>
      </c>
      <c r="H2539" s="165">
        <v>4.6800000000000001E-2</v>
      </c>
      <c r="I2539" s="166">
        <v>728.57</v>
      </c>
      <c r="J2539" s="278">
        <v>34.090000000000003</v>
      </c>
    </row>
    <row r="2540" spans="1:10" ht="25.5" x14ac:dyDescent="0.2">
      <c r="A2540" s="277" t="s">
        <v>1482</v>
      </c>
      <c r="B2540" s="163" t="s">
        <v>1598</v>
      </c>
      <c r="C2540" s="259" t="s">
        <v>68</v>
      </c>
      <c r="D2540" s="259" t="s">
        <v>1599</v>
      </c>
      <c r="E2540" s="528" t="s">
        <v>1488</v>
      </c>
      <c r="F2540" s="528"/>
      <c r="G2540" s="164" t="s">
        <v>1489</v>
      </c>
      <c r="H2540" s="165">
        <v>2.1139999999999999</v>
      </c>
      <c r="I2540" s="166">
        <v>23.1</v>
      </c>
      <c r="J2540" s="278">
        <v>48.83</v>
      </c>
    </row>
    <row r="2541" spans="1:10" x14ac:dyDescent="0.2">
      <c r="A2541" s="279" t="s">
        <v>1492</v>
      </c>
      <c r="B2541" s="167" t="s">
        <v>2239</v>
      </c>
      <c r="C2541" s="260" t="s">
        <v>68</v>
      </c>
      <c r="D2541" s="260" t="s">
        <v>2240</v>
      </c>
      <c r="E2541" s="527" t="s">
        <v>1495</v>
      </c>
      <c r="F2541" s="527"/>
      <c r="G2541" s="168" t="s">
        <v>1</v>
      </c>
      <c r="H2541" s="169">
        <v>63.721400000000003</v>
      </c>
      <c r="I2541" s="170">
        <v>0.56000000000000005</v>
      </c>
      <c r="J2541" s="280">
        <v>35.68</v>
      </c>
    </row>
    <row r="2542" spans="1:10" x14ac:dyDescent="0.2">
      <c r="A2542" s="281"/>
      <c r="B2542" s="282"/>
      <c r="C2542" s="282"/>
      <c r="D2542" s="282"/>
      <c r="E2542" s="282"/>
      <c r="F2542" s="283"/>
      <c r="G2542" s="282"/>
      <c r="H2542" s="283"/>
      <c r="I2542" s="282"/>
      <c r="J2542" s="284"/>
    </row>
    <row r="2543" spans="1:10" ht="13.5" thickBot="1" x14ac:dyDescent="0.25">
      <c r="A2543" s="281"/>
      <c r="B2543" s="282"/>
      <c r="C2543" s="282"/>
      <c r="D2543" s="282"/>
      <c r="E2543" s="282"/>
      <c r="F2543" s="283"/>
      <c r="G2543" s="282"/>
      <c r="H2543" s="283"/>
      <c r="I2543" s="282"/>
      <c r="J2543" s="284"/>
    </row>
    <row r="2544" spans="1:10" ht="13.5" thickTop="1" x14ac:dyDescent="0.2">
      <c r="A2544" s="285"/>
      <c r="B2544" s="171"/>
      <c r="C2544" s="171"/>
      <c r="D2544" s="171"/>
      <c r="E2544" s="171"/>
      <c r="F2544" s="171"/>
      <c r="G2544" s="171"/>
      <c r="H2544" s="171"/>
      <c r="I2544" s="171"/>
      <c r="J2544" s="286"/>
    </row>
    <row r="2545" spans="1:10" ht="15" x14ac:dyDescent="0.2">
      <c r="A2545" s="273"/>
      <c r="B2545" s="157" t="s">
        <v>399</v>
      </c>
      <c r="C2545" s="268" t="s">
        <v>1472</v>
      </c>
      <c r="D2545" s="268" t="s">
        <v>1473</v>
      </c>
      <c r="E2545" s="525" t="s">
        <v>1474</v>
      </c>
      <c r="F2545" s="525"/>
      <c r="G2545" s="158" t="s">
        <v>1475</v>
      </c>
      <c r="H2545" s="157" t="s">
        <v>1476</v>
      </c>
      <c r="I2545" s="157" t="s">
        <v>1477</v>
      </c>
      <c r="J2545" s="274" t="s">
        <v>1478</v>
      </c>
    </row>
    <row r="2546" spans="1:10" ht="25.5" x14ac:dyDescent="0.2">
      <c r="A2546" s="275" t="s">
        <v>409</v>
      </c>
      <c r="B2546" s="159" t="s">
        <v>2636</v>
      </c>
      <c r="C2546" s="267" t="s">
        <v>68</v>
      </c>
      <c r="D2546" s="267" t="s">
        <v>1241</v>
      </c>
      <c r="E2546" s="526" t="s">
        <v>1527</v>
      </c>
      <c r="F2546" s="526"/>
      <c r="G2546" s="160" t="s">
        <v>1</v>
      </c>
      <c r="H2546" s="161">
        <v>1</v>
      </c>
      <c r="I2546" s="162">
        <v>11.64</v>
      </c>
      <c r="J2546" s="276">
        <v>11.64</v>
      </c>
    </row>
    <row r="2547" spans="1:10" ht="25.5" x14ac:dyDescent="0.2">
      <c r="A2547" s="277" t="s">
        <v>1482</v>
      </c>
      <c r="B2547" s="163" t="s">
        <v>1551</v>
      </c>
      <c r="C2547" s="259" t="s">
        <v>68</v>
      </c>
      <c r="D2547" s="259" t="s">
        <v>1552</v>
      </c>
      <c r="E2547" s="528" t="s">
        <v>1488</v>
      </c>
      <c r="F2547" s="528"/>
      <c r="G2547" s="164" t="s">
        <v>1489</v>
      </c>
      <c r="H2547" s="165">
        <v>0.222</v>
      </c>
      <c r="I2547" s="166">
        <v>23.42</v>
      </c>
      <c r="J2547" s="278">
        <v>5.19</v>
      </c>
    </row>
    <row r="2548" spans="1:10" ht="25.5" x14ac:dyDescent="0.2">
      <c r="A2548" s="277" t="s">
        <v>1482</v>
      </c>
      <c r="B2548" s="163" t="s">
        <v>1544</v>
      </c>
      <c r="C2548" s="259" t="s">
        <v>68</v>
      </c>
      <c r="D2548" s="259" t="s">
        <v>1545</v>
      </c>
      <c r="E2548" s="528" t="s">
        <v>1488</v>
      </c>
      <c r="F2548" s="528"/>
      <c r="G2548" s="164" t="s">
        <v>1489</v>
      </c>
      <c r="H2548" s="165">
        <v>0.222</v>
      </c>
      <c r="I2548" s="166">
        <v>19.78</v>
      </c>
      <c r="J2548" s="278">
        <v>4.3899999999999997</v>
      </c>
    </row>
    <row r="2549" spans="1:10" ht="25.5" x14ac:dyDescent="0.2">
      <c r="A2549" s="279" t="s">
        <v>1492</v>
      </c>
      <c r="B2549" s="167" t="s">
        <v>2637</v>
      </c>
      <c r="C2549" s="260" t="s">
        <v>68</v>
      </c>
      <c r="D2549" s="260" t="s">
        <v>2638</v>
      </c>
      <c r="E2549" s="527" t="s">
        <v>1495</v>
      </c>
      <c r="F2549" s="527"/>
      <c r="G2549" s="168" t="s">
        <v>1</v>
      </c>
      <c r="H2549" s="169">
        <v>1</v>
      </c>
      <c r="I2549" s="170">
        <v>2.06</v>
      </c>
      <c r="J2549" s="280">
        <v>2.06</v>
      </c>
    </row>
    <row r="2550" spans="1:10" x14ac:dyDescent="0.2">
      <c r="A2550" s="281"/>
      <c r="B2550" s="282"/>
      <c r="C2550" s="282"/>
      <c r="D2550" s="282"/>
      <c r="E2550" s="282"/>
      <c r="F2550" s="283"/>
      <c r="G2550" s="282"/>
      <c r="H2550" s="283"/>
      <c r="I2550" s="282"/>
      <c r="J2550" s="284"/>
    </row>
    <row r="2551" spans="1:10" ht="13.5" thickBot="1" x14ac:dyDescent="0.25">
      <c r="A2551" s="281"/>
      <c r="B2551" s="282"/>
      <c r="C2551" s="282"/>
      <c r="D2551" s="282"/>
      <c r="E2551" s="282"/>
      <c r="F2551" s="283"/>
      <c r="G2551" s="282"/>
      <c r="H2551" s="283"/>
      <c r="I2551" s="282"/>
      <c r="J2551" s="284"/>
    </row>
    <row r="2552" spans="1:10" ht="13.5" thickTop="1" x14ac:dyDescent="0.2">
      <c r="A2552" s="285"/>
      <c r="B2552" s="171"/>
      <c r="C2552" s="171"/>
      <c r="D2552" s="171"/>
      <c r="E2552" s="171"/>
      <c r="F2552" s="171"/>
      <c r="G2552" s="171"/>
      <c r="H2552" s="171"/>
      <c r="I2552" s="171"/>
      <c r="J2552" s="286"/>
    </row>
    <row r="2553" spans="1:10" ht="15" x14ac:dyDescent="0.2">
      <c r="A2553" s="273"/>
      <c r="B2553" s="157" t="s">
        <v>399</v>
      </c>
      <c r="C2553" s="268" t="s">
        <v>1472</v>
      </c>
      <c r="D2553" s="268" t="s">
        <v>1473</v>
      </c>
      <c r="E2553" s="525" t="s">
        <v>1474</v>
      </c>
      <c r="F2553" s="525"/>
      <c r="G2553" s="158" t="s">
        <v>1475</v>
      </c>
      <c r="H2553" s="157" t="s">
        <v>1476</v>
      </c>
      <c r="I2553" s="157" t="s">
        <v>1477</v>
      </c>
      <c r="J2553" s="274" t="s">
        <v>1478</v>
      </c>
    </row>
    <row r="2554" spans="1:10" ht="38.25" x14ac:dyDescent="0.2">
      <c r="A2554" s="275" t="s">
        <v>409</v>
      </c>
      <c r="B2554" s="159" t="s">
        <v>2639</v>
      </c>
      <c r="C2554" s="267" t="s">
        <v>68</v>
      </c>
      <c r="D2554" s="267" t="s">
        <v>1242</v>
      </c>
      <c r="E2554" s="526" t="s">
        <v>1527</v>
      </c>
      <c r="F2554" s="526"/>
      <c r="G2554" s="160" t="s">
        <v>1</v>
      </c>
      <c r="H2554" s="161">
        <v>1</v>
      </c>
      <c r="I2554" s="162">
        <v>27.33</v>
      </c>
      <c r="J2554" s="276">
        <v>27.33</v>
      </c>
    </row>
    <row r="2555" spans="1:10" ht="25.5" x14ac:dyDescent="0.2">
      <c r="A2555" s="277" t="s">
        <v>1482</v>
      </c>
      <c r="B2555" s="163" t="s">
        <v>1551</v>
      </c>
      <c r="C2555" s="259" t="s">
        <v>68</v>
      </c>
      <c r="D2555" s="259" t="s">
        <v>1552</v>
      </c>
      <c r="E2555" s="528" t="s">
        <v>1488</v>
      </c>
      <c r="F2555" s="528"/>
      <c r="G2555" s="164" t="s">
        <v>1489</v>
      </c>
      <c r="H2555" s="165">
        <v>0.35809999999999997</v>
      </c>
      <c r="I2555" s="166">
        <v>23.42</v>
      </c>
      <c r="J2555" s="278">
        <v>8.3800000000000008</v>
      </c>
    </row>
    <row r="2556" spans="1:10" ht="25.5" x14ac:dyDescent="0.2">
      <c r="A2556" s="277" t="s">
        <v>1482</v>
      </c>
      <c r="B2556" s="163" t="s">
        <v>1544</v>
      </c>
      <c r="C2556" s="259" t="s">
        <v>68</v>
      </c>
      <c r="D2556" s="259" t="s">
        <v>1545</v>
      </c>
      <c r="E2556" s="528" t="s">
        <v>1488</v>
      </c>
      <c r="F2556" s="528"/>
      <c r="G2556" s="164" t="s">
        <v>1489</v>
      </c>
      <c r="H2556" s="165">
        <v>0.35809999999999997</v>
      </c>
      <c r="I2556" s="166">
        <v>19.78</v>
      </c>
      <c r="J2556" s="278">
        <v>7.08</v>
      </c>
    </row>
    <row r="2557" spans="1:10" ht="25.5" x14ac:dyDescent="0.2">
      <c r="A2557" s="279" t="s">
        <v>1492</v>
      </c>
      <c r="B2557" s="167" t="s">
        <v>2640</v>
      </c>
      <c r="C2557" s="260" t="s">
        <v>68</v>
      </c>
      <c r="D2557" s="260" t="s">
        <v>2641</v>
      </c>
      <c r="E2557" s="527" t="s">
        <v>1495</v>
      </c>
      <c r="F2557" s="527"/>
      <c r="G2557" s="168" t="s">
        <v>1</v>
      </c>
      <c r="H2557" s="169">
        <v>1</v>
      </c>
      <c r="I2557" s="170">
        <v>11.47</v>
      </c>
      <c r="J2557" s="280">
        <v>11.47</v>
      </c>
    </row>
    <row r="2558" spans="1:10" ht="38.25" x14ac:dyDescent="0.2">
      <c r="A2558" s="279" t="s">
        <v>1492</v>
      </c>
      <c r="B2558" s="167" t="s">
        <v>2560</v>
      </c>
      <c r="C2558" s="260" t="s">
        <v>68</v>
      </c>
      <c r="D2558" s="260" t="s">
        <v>2561</v>
      </c>
      <c r="E2558" s="527" t="s">
        <v>1495</v>
      </c>
      <c r="F2558" s="527"/>
      <c r="G2558" s="168" t="s">
        <v>1</v>
      </c>
      <c r="H2558" s="169">
        <v>2</v>
      </c>
      <c r="I2558" s="170">
        <v>0.2</v>
      </c>
      <c r="J2558" s="280">
        <v>0.4</v>
      </c>
    </row>
    <row r="2559" spans="1:10" x14ac:dyDescent="0.2">
      <c r="A2559" s="281"/>
      <c r="B2559" s="282"/>
      <c r="C2559" s="282"/>
      <c r="D2559" s="282"/>
      <c r="E2559" s="282"/>
      <c r="F2559" s="283"/>
      <c r="G2559" s="282"/>
      <c r="H2559" s="283"/>
      <c r="I2559" s="282"/>
      <c r="J2559" s="284"/>
    </row>
    <row r="2560" spans="1:10" ht="13.5" thickBot="1" x14ac:dyDescent="0.25">
      <c r="A2560" s="281"/>
      <c r="B2560" s="282"/>
      <c r="C2560" s="282"/>
      <c r="D2560" s="282"/>
      <c r="E2560" s="282"/>
      <c r="F2560" s="283"/>
      <c r="G2560" s="282"/>
      <c r="H2560" s="283"/>
      <c r="I2560" s="282"/>
      <c r="J2560" s="284"/>
    </row>
    <row r="2561" spans="1:10" ht="13.5" thickTop="1" x14ac:dyDescent="0.2">
      <c r="A2561" s="285"/>
      <c r="B2561" s="171"/>
      <c r="C2561" s="171"/>
      <c r="D2561" s="171"/>
      <c r="E2561" s="171"/>
      <c r="F2561" s="171"/>
      <c r="G2561" s="171"/>
      <c r="H2561" s="171"/>
      <c r="I2561" s="171"/>
      <c r="J2561" s="286"/>
    </row>
    <row r="2562" spans="1:10" ht="15" x14ac:dyDescent="0.2">
      <c r="A2562" s="273"/>
      <c r="B2562" s="157" t="s">
        <v>399</v>
      </c>
      <c r="C2562" s="268" t="s">
        <v>1472</v>
      </c>
      <c r="D2562" s="268" t="s">
        <v>1473</v>
      </c>
      <c r="E2562" s="525" t="s">
        <v>1474</v>
      </c>
      <c r="F2562" s="525"/>
      <c r="G2562" s="158" t="s">
        <v>1475</v>
      </c>
      <c r="H2562" s="157" t="s">
        <v>1476</v>
      </c>
      <c r="I2562" s="157" t="s">
        <v>1477</v>
      </c>
      <c r="J2562" s="274" t="s">
        <v>1478</v>
      </c>
    </row>
    <row r="2563" spans="1:10" ht="38.25" x14ac:dyDescent="0.2">
      <c r="A2563" s="275" t="s">
        <v>409</v>
      </c>
      <c r="B2563" s="159" t="s">
        <v>2642</v>
      </c>
      <c r="C2563" s="267" t="s">
        <v>68</v>
      </c>
      <c r="D2563" s="267" t="s">
        <v>1243</v>
      </c>
      <c r="E2563" s="526" t="s">
        <v>1527</v>
      </c>
      <c r="F2563" s="526"/>
      <c r="G2563" s="160" t="s">
        <v>1</v>
      </c>
      <c r="H2563" s="161">
        <v>1</v>
      </c>
      <c r="I2563" s="162">
        <v>23.95</v>
      </c>
      <c r="J2563" s="276">
        <v>23.95</v>
      </c>
    </row>
    <row r="2564" spans="1:10" ht="25.5" x14ac:dyDescent="0.2">
      <c r="A2564" s="277" t="s">
        <v>1482</v>
      </c>
      <c r="B2564" s="163" t="s">
        <v>1544</v>
      </c>
      <c r="C2564" s="259" t="s">
        <v>68</v>
      </c>
      <c r="D2564" s="259" t="s">
        <v>1545</v>
      </c>
      <c r="E2564" s="528" t="s">
        <v>1488</v>
      </c>
      <c r="F2564" s="528"/>
      <c r="G2564" s="164" t="s">
        <v>1489</v>
      </c>
      <c r="H2564" s="165">
        <v>0.31540000000000001</v>
      </c>
      <c r="I2564" s="166">
        <v>19.78</v>
      </c>
      <c r="J2564" s="278">
        <v>6.23</v>
      </c>
    </row>
    <row r="2565" spans="1:10" ht="25.5" x14ac:dyDescent="0.2">
      <c r="A2565" s="277" t="s">
        <v>1482</v>
      </c>
      <c r="B2565" s="163" t="s">
        <v>1551</v>
      </c>
      <c r="C2565" s="259" t="s">
        <v>68</v>
      </c>
      <c r="D2565" s="259" t="s">
        <v>1552</v>
      </c>
      <c r="E2565" s="528" t="s">
        <v>1488</v>
      </c>
      <c r="F2565" s="528"/>
      <c r="G2565" s="164" t="s">
        <v>1489</v>
      </c>
      <c r="H2565" s="165">
        <v>0.31540000000000001</v>
      </c>
      <c r="I2565" s="166">
        <v>23.42</v>
      </c>
      <c r="J2565" s="278">
        <v>7.38</v>
      </c>
    </row>
    <row r="2566" spans="1:10" ht="38.25" x14ac:dyDescent="0.2">
      <c r="A2566" s="279" t="s">
        <v>1492</v>
      </c>
      <c r="B2566" s="167" t="s">
        <v>2560</v>
      </c>
      <c r="C2566" s="260" t="s">
        <v>68</v>
      </c>
      <c r="D2566" s="260" t="s">
        <v>2561</v>
      </c>
      <c r="E2566" s="527" t="s">
        <v>1495</v>
      </c>
      <c r="F2566" s="527"/>
      <c r="G2566" s="168" t="s">
        <v>1</v>
      </c>
      <c r="H2566" s="169">
        <v>2</v>
      </c>
      <c r="I2566" s="170">
        <v>0.2</v>
      </c>
      <c r="J2566" s="280">
        <v>0.4</v>
      </c>
    </row>
    <row r="2567" spans="1:10" ht="25.5" x14ac:dyDescent="0.2">
      <c r="A2567" s="279" t="s">
        <v>1492</v>
      </c>
      <c r="B2567" s="167" t="s">
        <v>2643</v>
      </c>
      <c r="C2567" s="260" t="s">
        <v>68</v>
      </c>
      <c r="D2567" s="260" t="s">
        <v>2644</v>
      </c>
      <c r="E2567" s="527" t="s">
        <v>1495</v>
      </c>
      <c r="F2567" s="527"/>
      <c r="G2567" s="168" t="s">
        <v>1</v>
      </c>
      <c r="H2567" s="169">
        <v>1</v>
      </c>
      <c r="I2567" s="170">
        <v>9.94</v>
      </c>
      <c r="J2567" s="280">
        <v>9.94</v>
      </c>
    </row>
    <row r="2568" spans="1:10" x14ac:dyDescent="0.2">
      <c r="A2568" s="281"/>
      <c r="B2568" s="282"/>
      <c r="C2568" s="282"/>
      <c r="D2568" s="282"/>
      <c r="E2568" s="282"/>
      <c r="F2568" s="283"/>
      <c r="G2568" s="282"/>
      <c r="H2568" s="283"/>
      <c r="I2568" s="282"/>
      <c r="J2568" s="284"/>
    </row>
    <row r="2569" spans="1:10" ht="13.5" thickBot="1" x14ac:dyDescent="0.25">
      <c r="A2569" s="281"/>
      <c r="B2569" s="282"/>
      <c r="C2569" s="282"/>
      <c r="D2569" s="282"/>
      <c r="E2569" s="282"/>
      <c r="F2569" s="283"/>
      <c r="G2569" s="282"/>
      <c r="H2569" s="283"/>
      <c r="I2569" s="282"/>
      <c r="J2569" s="284"/>
    </row>
    <row r="2570" spans="1:10" ht="13.5" thickTop="1" x14ac:dyDescent="0.2">
      <c r="A2570" s="285"/>
      <c r="B2570" s="171"/>
      <c r="C2570" s="171"/>
      <c r="D2570" s="171"/>
      <c r="E2570" s="171"/>
      <c r="F2570" s="171"/>
      <c r="G2570" s="171"/>
      <c r="H2570" s="171"/>
      <c r="I2570" s="171"/>
      <c r="J2570" s="286"/>
    </row>
    <row r="2571" spans="1:10" ht="15" x14ac:dyDescent="0.2">
      <c r="A2571" s="273"/>
      <c r="B2571" s="157" t="s">
        <v>399</v>
      </c>
      <c r="C2571" s="268" t="s">
        <v>1472</v>
      </c>
      <c r="D2571" s="268" t="s">
        <v>1473</v>
      </c>
      <c r="E2571" s="525" t="s">
        <v>1474</v>
      </c>
      <c r="F2571" s="525"/>
      <c r="G2571" s="158" t="s">
        <v>1475</v>
      </c>
      <c r="H2571" s="157" t="s">
        <v>1476</v>
      </c>
      <c r="I2571" s="157" t="s">
        <v>1477</v>
      </c>
      <c r="J2571" s="274" t="s">
        <v>1478</v>
      </c>
    </row>
    <row r="2572" spans="1:10" ht="38.25" x14ac:dyDescent="0.2">
      <c r="A2572" s="275" t="s">
        <v>409</v>
      </c>
      <c r="B2572" s="159" t="s">
        <v>2645</v>
      </c>
      <c r="C2572" s="267" t="s">
        <v>68</v>
      </c>
      <c r="D2572" s="267" t="s">
        <v>2646</v>
      </c>
      <c r="E2572" s="526" t="s">
        <v>1864</v>
      </c>
      <c r="F2572" s="526"/>
      <c r="G2572" s="160" t="s">
        <v>1</v>
      </c>
      <c r="H2572" s="161">
        <v>1</v>
      </c>
      <c r="I2572" s="162">
        <v>27.46</v>
      </c>
      <c r="J2572" s="276">
        <v>27.46</v>
      </c>
    </row>
    <row r="2573" spans="1:10" ht="25.5" x14ac:dyDescent="0.2">
      <c r="A2573" s="277" t="s">
        <v>1482</v>
      </c>
      <c r="B2573" s="163" t="s">
        <v>1865</v>
      </c>
      <c r="C2573" s="259" t="s">
        <v>68</v>
      </c>
      <c r="D2573" s="259" t="s">
        <v>1866</v>
      </c>
      <c r="E2573" s="528" t="s">
        <v>1488</v>
      </c>
      <c r="F2573" s="528"/>
      <c r="G2573" s="164" t="s">
        <v>1489</v>
      </c>
      <c r="H2573" s="165">
        <v>0.30099999999999999</v>
      </c>
      <c r="I2573" s="166">
        <v>22.12</v>
      </c>
      <c r="J2573" s="278">
        <v>6.65</v>
      </c>
    </row>
    <row r="2574" spans="1:10" ht="25.5" x14ac:dyDescent="0.2">
      <c r="A2574" s="277" t="s">
        <v>1482</v>
      </c>
      <c r="B2574" s="163" t="s">
        <v>1998</v>
      </c>
      <c r="C2574" s="259" t="s">
        <v>68</v>
      </c>
      <c r="D2574" s="259" t="s">
        <v>1999</v>
      </c>
      <c r="E2574" s="528" t="s">
        <v>1488</v>
      </c>
      <c r="F2574" s="528"/>
      <c r="G2574" s="164" t="s">
        <v>1489</v>
      </c>
      <c r="H2574" s="165">
        <v>0.30099999999999999</v>
      </c>
      <c r="I2574" s="166">
        <v>18.84</v>
      </c>
      <c r="J2574" s="278">
        <v>5.67</v>
      </c>
    </row>
    <row r="2575" spans="1:10" x14ac:dyDescent="0.2">
      <c r="A2575" s="279" t="s">
        <v>1492</v>
      </c>
      <c r="B2575" s="167" t="s">
        <v>2155</v>
      </c>
      <c r="C2575" s="260" t="s">
        <v>68</v>
      </c>
      <c r="D2575" s="260" t="s">
        <v>2156</v>
      </c>
      <c r="E2575" s="527" t="s">
        <v>1495</v>
      </c>
      <c r="F2575" s="527"/>
      <c r="G2575" s="168" t="s">
        <v>1582</v>
      </c>
      <c r="H2575" s="169">
        <v>3.0000000000000001E-3</v>
      </c>
      <c r="I2575" s="170">
        <v>32.96</v>
      </c>
      <c r="J2575" s="280">
        <v>0.09</v>
      </c>
    </row>
    <row r="2576" spans="1:10" x14ac:dyDescent="0.2">
      <c r="A2576" s="279" t="s">
        <v>1492</v>
      </c>
      <c r="B2576" s="167" t="s">
        <v>2119</v>
      </c>
      <c r="C2576" s="260" t="s">
        <v>68</v>
      </c>
      <c r="D2576" s="260" t="s">
        <v>2120</v>
      </c>
      <c r="E2576" s="527" t="s">
        <v>1495</v>
      </c>
      <c r="F2576" s="527"/>
      <c r="G2576" s="168" t="s">
        <v>1</v>
      </c>
      <c r="H2576" s="169">
        <v>1.2999999999999999E-2</v>
      </c>
      <c r="I2576" s="170">
        <v>7.37</v>
      </c>
      <c r="J2576" s="280">
        <v>0.09</v>
      </c>
    </row>
    <row r="2577" spans="1:10" x14ac:dyDescent="0.2">
      <c r="A2577" s="279" t="s">
        <v>1492</v>
      </c>
      <c r="B2577" s="167" t="s">
        <v>2647</v>
      </c>
      <c r="C2577" s="260" t="s">
        <v>68</v>
      </c>
      <c r="D2577" s="260" t="s">
        <v>2648</v>
      </c>
      <c r="E2577" s="527" t="s">
        <v>1495</v>
      </c>
      <c r="F2577" s="527"/>
      <c r="G2577" s="168" t="s">
        <v>1</v>
      </c>
      <c r="H2577" s="169">
        <v>1</v>
      </c>
      <c r="I2577" s="170">
        <v>14.96</v>
      </c>
      <c r="J2577" s="280">
        <v>14.96</v>
      </c>
    </row>
    <row r="2578" spans="1:10" x14ac:dyDescent="0.2">
      <c r="A2578" s="281"/>
      <c r="B2578" s="282"/>
      <c r="C2578" s="282"/>
      <c r="D2578" s="282"/>
      <c r="E2578" s="282"/>
      <c r="F2578" s="283"/>
      <c r="G2578" s="282"/>
      <c r="H2578" s="283"/>
      <c r="I2578" s="282"/>
      <c r="J2578" s="284"/>
    </row>
    <row r="2579" spans="1:10" ht="13.5" thickBot="1" x14ac:dyDescent="0.25">
      <c r="A2579" s="281"/>
      <c r="B2579" s="282"/>
      <c r="C2579" s="282"/>
      <c r="D2579" s="282"/>
      <c r="E2579" s="282"/>
      <c r="F2579" s="283"/>
      <c r="G2579" s="282"/>
      <c r="H2579" s="283"/>
      <c r="I2579" s="282"/>
      <c r="J2579" s="284"/>
    </row>
    <row r="2580" spans="1:10" ht="13.5" thickTop="1" x14ac:dyDescent="0.2">
      <c r="A2580" s="285"/>
      <c r="B2580" s="171"/>
      <c r="C2580" s="171"/>
      <c r="D2580" s="171"/>
      <c r="E2580" s="171"/>
      <c r="F2580" s="171"/>
      <c r="G2580" s="171"/>
      <c r="H2580" s="171"/>
      <c r="I2580" s="171"/>
      <c r="J2580" s="286"/>
    </row>
    <row r="2581" spans="1:10" ht="15" x14ac:dyDescent="0.2">
      <c r="A2581" s="273"/>
      <c r="B2581" s="157" t="s">
        <v>399</v>
      </c>
      <c r="C2581" s="268" t="s">
        <v>1472</v>
      </c>
      <c r="D2581" s="268" t="s">
        <v>1473</v>
      </c>
      <c r="E2581" s="525" t="s">
        <v>1474</v>
      </c>
      <c r="F2581" s="525"/>
      <c r="G2581" s="158" t="s">
        <v>1475</v>
      </c>
      <c r="H2581" s="157" t="s">
        <v>1476</v>
      </c>
      <c r="I2581" s="157" t="s">
        <v>1477</v>
      </c>
      <c r="J2581" s="274" t="s">
        <v>1478</v>
      </c>
    </row>
    <row r="2582" spans="1:10" ht="38.25" x14ac:dyDescent="0.2">
      <c r="A2582" s="275" t="s">
        <v>409</v>
      </c>
      <c r="B2582" s="159" t="s">
        <v>2649</v>
      </c>
      <c r="C2582" s="267" t="s">
        <v>68</v>
      </c>
      <c r="D2582" s="267" t="s">
        <v>2650</v>
      </c>
      <c r="E2582" s="526" t="s">
        <v>1864</v>
      </c>
      <c r="F2582" s="526"/>
      <c r="G2582" s="160" t="s">
        <v>1</v>
      </c>
      <c r="H2582" s="161">
        <v>1</v>
      </c>
      <c r="I2582" s="162">
        <v>39.69</v>
      </c>
      <c r="J2582" s="276">
        <v>39.69</v>
      </c>
    </row>
    <row r="2583" spans="1:10" ht="25.5" x14ac:dyDescent="0.2">
      <c r="A2583" s="277" t="s">
        <v>1482</v>
      </c>
      <c r="B2583" s="163" t="s">
        <v>1998</v>
      </c>
      <c r="C2583" s="259" t="s">
        <v>68</v>
      </c>
      <c r="D2583" s="259" t="s">
        <v>1999</v>
      </c>
      <c r="E2583" s="528" t="s">
        <v>1488</v>
      </c>
      <c r="F2583" s="528"/>
      <c r="G2583" s="164" t="s">
        <v>1489</v>
      </c>
      <c r="H2583" s="165">
        <v>0.33700000000000002</v>
      </c>
      <c r="I2583" s="166">
        <v>18.84</v>
      </c>
      <c r="J2583" s="278">
        <v>6.34</v>
      </c>
    </row>
    <row r="2584" spans="1:10" ht="25.5" x14ac:dyDescent="0.2">
      <c r="A2584" s="277" t="s">
        <v>1482</v>
      </c>
      <c r="B2584" s="163" t="s">
        <v>1865</v>
      </c>
      <c r="C2584" s="259" t="s">
        <v>68</v>
      </c>
      <c r="D2584" s="259" t="s">
        <v>1866</v>
      </c>
      <c r="E2584" s="528" t="s">
        <v>1488</v>
      </c>
      <c r="F2584" s="528"/>
      <c r="G2584" s="164" t="s">
        <v>1489</v>
      </c>
      <c r="H2584" s="165">
        <v>0.33700000000000002</v>
      </c>
      <c r="I2584" s="166">
        <v>22.12</v>
      </c>
      <c r="J2584" s="278">
        <v>7.45</v>
      </c>
    </row>
    <row r="2585" spans="1:10" x14ac:dyDescent="0.2">
      <c r="A2585" s="279" t="s">
        <v>1492</v>
      </c>
      <c r="B2585" s="167" t="s">
        <v>2155</v>
      </c>
      <c r="C2585" s="260" t="s">
        <v>68</v>
      </c>
      <c r="D2585" s="260" t="s">
        <v>2156</v>
      </c>
      <c r="E2585" s="527" t="s">
        <v>1495</v>
      </c>
      <c r="F2585" s="527"/>
      <c r="G2585" s="168" t="s">
        <v>1582</v>
      </c>
      <c r="H2585" s="169">
        <v>5.0000000000000001E-3</v>
      </c>
      <c r="I2585" s="170">
        <v>32.96</v>
      </c>
      <c r="J2585" s="280">
        <v>0.16</v>
      </c>
    </row>
    <row r="2586" spans="1:10" x14ac:dyDescent="0.2">
      <c r="A2586" s="279" t="s">
        <v>1492</v>
      </c>
      <c r="B2586" s="167" t="s">
        <v>2651</v>
      </c>
      <c r="C2586" s="260" t="s">
        <v>68</v>
      </c>
      <c r="D2586" s="260" t="s">
        <v>2652</v>
      </c>
      <c r="E2586" s="527" t="s">
        <v>1495</v>
      </c>
      <c r="F2586" s="527"/>
      <c r="G2586" s="168" t="s">
        <v>1</v>
      </c>
      <c r="H2586" s="169">
        <v>1</v>
      </c>
      <c r="I2586" s="170">
        <v>25.6</v>
      </c>
      <c r="J2586" s="280">
        <v>25.6</v>
      </c>
    </row>
    <row r="2587" spans="1:10" x14ac:dyDescent="0.2">
      <c r="A2587" s="279" t="s">
        <v>1492</v>
      </c>
      <c r="B2587" s="167" t="s">
        <v>2119</v>
      </c>
      <c r="C2587" s="260" t="s">
        <v>68</v>
      </c>
      <c r="D2587" s="260" t="s">
        <v>2120</v>
      </c>
      <c r="E2587" s="527" t="s">
        <v>1495</v>
      </c>
      <c r="F2587" s="527"/>
      <c r="G2587" s="168" t="s">
        <v>1</v>
      </c>
      <c r="H2587" s="169">
        <v>1.9E-2</v>
      </c>
      <c r="I2587" s="170">
        <v>7.37</v>
      </c>
      <c r="J2587" s="280">
        <v>0.14000000000000001</v>
      </c>
    </row>
    <row r="2588" spans="1:10" x14ac:dyDescent="0.2">
      <c r="A2588" s="281"/>
      <c r="B2588" s="282"/>
      <c r="C2588" s="282"/>
      <c r="D2588" s="282"/>
      <c r="E2588" s="282"/>
      <c r="F2588" s="283"/>
      <c r="G2588" s="282"/>
      <c r="H2588" s="283"/>
      <c r="I2588" s="282"/>
      <c r="J2588" s="284"/>
    </row>
    <row r="2589" spans="1:10" ht="13.5" thickBot="1" x14ac:dyDescent="0.25">
      <c r="A2589" s="281"/>
      <c r="B2589" s="282"/>
      <c r="C2589" s="282"/>
      <c r="D2589" s="282"/>
      <c r="E2589" s="282"/>
      <c r="F2589" s="283"/>
      <c r="G2589" s="282"/>
      <c r="H2589" s="283"/>
      <c r="I2589" s="282"/>
      <c r="J2589" s="284"/>
    </row>
    <row r="2590" spans="1:10" ht="13.5" thickTop="1" x14ac:dyDescent="0.2">
      <c r="A2590" s="285"/>
      <c r="B2590" s="171"/>
      <c r="C2590" s="171"/>
      <c r="D2590" s="171"/>
      <c r="E2590" s="171"/>
      <c r="F2590" s="171"/>
      <c r="G2590" s="171"/>
      <c r="H2590" s="171"/>
      <c r="I2590" s="171"/>
      <c r="J2590" s="286"/>
    </row>
    <row r="2591" spans="1:10" ht="15" x14ac:dyDescent="0.2">
      <c r="A2591" s="273"/>
      <c r="B2591" s="157" t="s">
        <v>399</v>
      </c>
      <c r="C2591" s="268" t="s">
        <v>1472</v>
      </c>
      <c r="D2591" s="268" t="s">
        <v>1473</v>
      </c>
      <c r="E2591" s="525" t="s">
        <v>1474</v>
      </c>
      <c r="F2591" s="525"/>
      <c r="G2591" s="158" t="s">
        <v>1475</v>
      </c>
      <c r="H2591" s="157" t="s">
        <v>1476</v>
      </c>
      <c r="I2591" s="157" t="s">
        <v>1477</v>
      </c>
      <c r="J2591" s="274" t="s">
        <v>1478</v>
      </c>
    </row>
    <row r="2592" spans="1:10" ht="38.25" x14ac:dyDescent="0.2">
      <c r="A2592" s="275" t="s">
        <v>409</v>
      </c>
      <c r="B2592" s="159" t="s">
        <v>2653</v>
      </c>
      <c r="C2592" s="267" t="s">
        <v>68</v>
      </c>
      <c r="D2592" s="267" t="s">
        <v>2654</v>
      </c>
      <c r="E2592" s="526" t="s">
        <v>1864</v>
      </c>
      <c r="F2592" s="526"/>
      <c r="G2592" s="160" t="s">
        <v>1</v>
      </c>
      <c r="H2592" s="161">
        <v>1</v>
      </c>
      <c r="I2592" s="162">
        <v>34.19</v>
      </c>
      <c r="J2592" s="276">
        <v>34.19</v>
      </c>
    </row>
    <row r="2593" spans="1:10" ht="25.5" x14ac:dyDescent="0.2">
      <c r="A2593" s="277" t="s">
        <v>1482</v>
      </c>
      <c r="B2593" s="163" t="s">
        <v>1998</v>
      </c>
      <c r="C2593" s="259" t="s">
        <v>68</v>
      </c>
      <c r="D2593" s="259" t="s">
        <v>1999</v>
      </c>
      <c r="E2593" s="528" t="s">
        <v>1488</v>
      </c>
      <c r="F2593" s="528"/>
      <c r="G2593" s="164" t="s">
        <v>1489</v>
      </c>
      <c r="H2593" s="165">
        <v>0.318</v>
      </c>
      <c r="I2593" s="166">
        <v>18.84</v>
      </c>
      <c r="J2593" s="278">
        <v>5.99</v>
      </c>
    </row>
    <row r="2594" spans="1:10" ht="25.5" x14ac:dyDescent="0.2">
      <c r="A2594" s="277" t="s">
        <v>1482</v>
      </c>
      <c r="B2594" s="163" t="s">
        <v>1865</v>
      </c>
      <c r="C2594" s="259" t="s">
        <v>68</v>
      </c>
      <c r="D2594" s="259" t="s">
        <v>1866</v>
      </c>
      <c r="E2594" s="528" t="s">
        <v>1488</v>
      </c>
      <c r="F2594" s="528"/>
      <c r="G2594" s="164" t="s">
        <v>1489</v>
      </c>
      <c r="H2594" s="165">
        <v>0.318</v>
      </c>
      <c r="I2594" s="166">
        <v>22.12</v>
      </c>
      <c r="J2594" s="278">
        <v>7.03</v>
      </c>
    </row>
    <row r="2595" spans="1:10" x14ac:dyDescent="0.2">
      <c r="A2595" s="279" t="s">
        <v>1492</v>
      </c>
      <c r="B2595" s="167" t="s">
        <v>2155</v>
      </c>
      <c r="C2595" s="260" t="s">
        <v>68</v>
      </c>
      <c r="D2595" s="260" t="s">
        <v>2156</v>
      </c>
      <c r="E2595" s="527" t="s">
        <v>1495</v>
      </c>
      <c r="F2595" s="527"/>
      <c r="G2595" s="168" t="s">
        <v>1582</v>
      </c>
      <c r="H2595" s="169">
        <v>4.0000000000000001E-3</v>
      </c>
      <c r="I2595" s="170">
        <v>32.96</v>
      </c>
      <c r="J2595" s="280">
        <v>0.13</v>
      </c>
    </row>
    <row r="2596" spans="1:10" x14ac:dyDescent="0.2">
      <c r="A2596" s="279" t="s">
        <v>1492</v>
      </c>
      <c r="B2596" s="167" t="s">
        <v>2119</v>
      </c>
      <c r="C2596" s="260" t="s">
        <v>68</v>
      </c>
      <c r="D2596" s="260" t="s">
        <v>2120</v>
      </c>
      <c r="E2596" s="527" t="s">
        <v>1495</v>
      </c>
      <c r="F2596" s="527"/>
      <c r="G2596" s="168" t="s">
        <v>1</v>
      </c>
      <c r="H2596" s="169">
        <v>1.7000000000000001E-2</v>
      </c>
      <c r="I2596" s="170">
        <v>7.37</v>
      </c>
      <c r="J2596" s="280">
        <v>0.12</v>
      </c>
    </row>
    <row r="2597" spans="1:10" x14ac:dyDescent="0.2">
      <c r="A2597" s="279" t="s">
        <v>1492</v>
      </c>
      <c r="B2597" s="167" t="s">
        <v>2655</v>
      </c>
      <c r="C2597" s="260" t="s">
        <v>68</v>
      </c>
      <c r="D2597" s="260" t="s">
        <v>2656</v>
      </c>
      <c r="E2597" s="527" t="s">
        <v>1495</v>
      </c>
      <c r="F2597" s="527"/>
      <c r="G2597" s="168" t="s">
        <v>1</v>
      </c>
      <c r="H2597" s="169">
        <v>1</v>
      </c>
      <c r="I2597" s="170">
        <v>20.92</v>
      </c>
      <c r="J2597" s="280">
        <v>20.92</v>
      </c>
    </row>
    <row r="2598" spans="1:10" x14ac:dyDescent="0.2">
      <c r="A2598" s="281"/>
      <c r="B2598" s="282"/>
      <c r="C2598" s="282"/>
      <c r="D2598" s="282"/>
      <c r="E2598" s="282"/>
      <c r="F2598" s="283"/>
      <c r="G2598" s="282"/>
      <c r="H2598" s="283"/>
      <c r="I2598" s="282"/>
      <c r="J2598" s="284"/>
    </row>
    <row r="2599" spans="1:10" ht="13.5" thickBot="1" x14ac:dyDescent="0.25">
      <c r="A2599" s="281"/>
      <c r="B2599" s="282"/>
      <c r="C2599" s="282"/>
      <c r="D2599" s="282"/>
      <c r="E2599" s="282"/>
      <c r="F2599" s="283"/>
      <c r="G2599" s="282"/>
      <c r="H2599" s="283"/>
      <c r="I2599" s="282"/>
      <c r="J2599" s="284"/>
    </row>
    <row r="2600" spans="1:10" ht="13.5" thickTop="1" x14ac:dyDescent="0.2">
      <c r="A2600" s="285"/>
      <c r="B2600" s="171"/>
      <c r="C2600" s="171"/>
      <c r="D2600" s="171"/>
      <c r="E2600" s="171"/>
      <c r="F2600" s="171"/>
      <c r="G2600" s="171"/>
      <c r="H2600" s="171"/>
      <c r="I2600" s="171"/>
      <c r="J2600" s="286"/>
    </row>
    <row r="2601" spans="1:10" ht="15" x14ac:dyDescent="0.2">
      <c r="A2601" s="273"/>
      <c r="B2601" s="157" t="s">
        <v>399</v>
      </c>
      <c r="C2601" s="268" t="s">
        <v>1472</v>
      </c>
      <c r="D2601" s="268" t="s">
        <v>1473</v>
      </c>
      <c r="E2601" s="525" t="s">
        <v>1474</v>
      </c>
      <c r="F2601" s="525"/>
      <c r="G2601" s="158" t="s">
        <v>1475</v>
      </c>
      <c r="H2601" s="157" t="s">
        <v>1476</v>
      </c>
      <c r="I2601" s="157" t="s">
        <v>1477</v>
      </c>
      <c r="J2601" s="274" t="s">
        <v>1478</v>
      </c>
    </row>
    <row r="2602" spans="1:10" ht="38.25" x14ac:dyDescent="0.2">
      <c r="A2602" s="275" t="s">
        <v>409</v>
      </c>
      <c r="B2602" s="159" t="s">
        <v>2657</v>
      </c>
      <c r="C2602" s="267" t="s">
        <v>68</v>
      </c>
      <c r="D2602" s="267" t="s">
        <v>2658</v>
      </c>
      <c r="E2602" s="526" t="s">
        <v>1864</v>
      </c>
      <c r="F2602" s="526"/>
      <c r="G2602" s="160" t="s">
        <v>1</v>
      </c>
      <c r="H2602" s="161">
        <v>1</v>
      </c>
      <c r="I2602" s="162">
        <v>13.94</v>
      </c>
      <c r="J2602" s="276">
        <v>13.94</v>
      </c>
    </row>
    <row r="2603" spans="1:10" ht="25.5" x14ac:dyDescent="0.2">
      <c r="A2603" s="277" t="s">
        <v>1482</v>
      </c>
      <c r="B2603" s="163" t="s">
        <v>1865</v>
      </c>
      <c r="C2603" s="259" t="s">
        <v>68</v>
      </c>
      <c r="D2603" s="259" t="s">
        <v>1866</v>
      </c>
      <c r="E2603" s="528" t="s">
        <v>1488</v>
      </c>
      <c r="F2603" s="528"/>
      <c r="G2603" s="164" t="s">
        <v>1489</v>
      </c>
      <c r="H2603" s="165">
        <v>0.17299999999999999</v>
      </c>
      <c r="I2603" s="166">
        <v>22.12</v>
      </c>
      <c r="J2603" s="278">
        <v>3.82</v>
      </c>
    </row>
    <row r="2604" spans="1:10" ht="25.5" x14ac:dyDescent="0.2">
      <c r="A2604" s="277" t="s">
        <v>1482</v>
      </c>
      <c r="B2604" s="163" t="s">
        <v>1998</v>
      </c>
      <c r="C2604" s="259" t="s">
        <v>68</v>
      </c>
      <c r="D2604" s="259" t="s">
        <v>1999</v>
      </c>
      <c r="E2604" s="528" t="s">
        <v>1488</v>
      </c>
      <c r="F2604" s="528"/>
      <c r="G2604" s="164" t="s">
        <v>1489</v>
      </c>
      <c r="H2604" s="165">
        <v>0.17299999999999999</v>
      </c>
      <c r="I2604" s="166">
        <v>18.84</v>
      </c>
      <c r="J2604" s="278">
        <v>3.25</v>
      </c>
    </row>
    <row r="2605" spans="1:10" x14ac:dyDescent="0.2">
      <c r="A2605" s="279" t="s">
        <v>1492</v>
      </c>
      <c r="B2605" s="167" t="s">
        <v>2119</v>
      </c>
      <c r="C2605" s="260" t="s">
        <v>68</v>
      </c>
      <c r="D2605" s="260" t="s">
        <v>2120</v>
      </c>
      <c r="E2605" s="527" t="s">
        <v>1495</v>
      </c>
      <c r="F2605" s="527"/>
      <c r="G2605" s="168" t="s">
        <v>1</v>
      </c>
      <c r="H2605" s="169">
        <v>8.0000000000000002E-3</v>
      </c>
      <c r="I2605" s="170">
        <v>7.37</v>
      </c>
      <c r="J2605" s="280">
        <v>0.05</v>
      </c>
    </row>
    <row r="2606" spans="1:10" x14ac:dyDescent="0.2">
      <c r="A2606" s="279" t="s">
        <v>1492</v>
      </c>
      <c r="B2606" s="167" t="s">
        <v>2659</v>
      </c>
      <c r="C2606" s="260" t="s">
        <v>68</v>
      </c>
      <c r="D2606" s="260" t="s">
        <v>2660</v>
      </c>
      <c r="E2606" s="527" t="s">
        <v>1495</v>
      </c>
      <c r="F2606" s="527"/>
      <c r="G2606" s="168" t="s">
        <v>1</v>
      </c>
      <c r="H2606" s="169">
        <v>1</v>
      </c>
      <c r="I2606" s="170">
        <v>6.76</v>
      </c>
      <c r="J2606" s="280">
        <v>6.76</v>
      </c>
    </row>
    <row r="2607" spans="1:10" x14ac:dyDescent="0.2">
      <c r="A2607" s="279" t="s">
        <v>1492</v>
      </c>
      <c r="B2607" s="167" t="s">
        <v>2155</v>
      </c>
      <c r="C2607" s="260" t="s">
        <v>68</v>
      </c>
      <c r="D2607" s="260" t="s">
        <v>2156</v>
      </c>
      <c r="E2607" s="527" t="s">
        <v>1495</v>
      </c>
      <c r="F2607" s="527"/>
      <c r="G2607" s="168" t="s">
        <v>1582</v>
      </c>
      <c r="H2607" s="169">
        <v>2E-3</v>
      </c>
      <c r="I2607" s="170">
        <v>32.96</v>
      </c>
      <c r="J2607" s="280">
        <v>0.06</v>
      </c>
    </row>
    <row r="2608" spans="1:10" x14ac:dyDescent="0.2">
      <c r="A2608" s="281"/>
      <c r="B2608" s="282"/>
      <c r="C2608" s="282"/>
      <c r="D2608" s="282"/>
      <c r="E2608" s="282"/>
      <c r="F2608" s="283"/>
      <c r="G2608" s="282"/>
      <c r="H2608" s="283"/>
      <c r="I2608" s="282"/>
      <c r="J2608" s="284"/>
    </row>
    <row r="2609" spans="1:10" ht="13.5" thickBot="1" x14ac:dyDescent="0.25">
      <c r="A2609" s="281"/>
      <c r="B2609" s="282"/>
      <c r="C2609" s="282"/>
      <c r="D2609" s="282"/>
      <c r="E2609" s="282"/>
      <c r="F2609" s="283"/>
      <c r="G2609" s="282"/>
      <c r="H2609" s="283"/>
      <c r="I2609" s="282"/>
      <c r="J2609" s="284"/>
    </row>
    <row r="2610" spans="1:10" ht="13.5" thickTop="1" x14ac:dyDescent="0.2">
      <c r="A2610" s="285"/>
      <c r="B2610" s="171"/>
      <c r="C2610" s="171"/>
      <c r="D2610" s="171"/>
      <c r="E2610" s="171"/>
      <c r="F2610" s="171"/>
      <c r="G2610" s="171"/>
      <c r="H2610" s="171"/>
      <c r="I2610" s="171"/>
      <c r="J2610" s="286"/>
    </row>
    <row r="2611" spans="1:10" ht="15" x14ac:dyDescent="0.2">
      <c r="A2611" s="273"/>
      <c r="B2611" s="157" t="s">
        <v>399</v>
      </c>
      <c r="C2611" s="268" t="s">
        <v>1472</v>
      </c>
      <c r="D2611" s="268" t="s">
        <v>1473</v>
      </c>
      <c r="E2611" s="525" t="s">
        <v>1474</v>
      </c>
      <c r="F2611" s="525"/>
      <c r="G2611" s="158" t="s">
        <v>1475</v>
      </c>
      <c r="H2611" s="157" t="s">
        <v>1476</v>
      </c>
      <c r="I2611" s="157" t="s">
        <v>1477</v>
      </c>
      <c r="J2611" s="274" t="s">
        <v>1478</v>
      </c>
    </row>
    <row r="2612" spans="1:10" ht="38.25" x14ac:dyDescent="0.2">
      <c r="A2612" s="275" t="s">
        <v>409</v>
      </c>
      <c r="B2612" s="159" t="s">
        <v>2661</v>
      </c>
      <c r="C2612" s="267" t="s">
        <v>68</v>
      </c>
      <c r="D2612" s="267" t="s">
        <v>2662</v>
      </c>
      <c r="E2612" s="526" t="s">
        <v>1864</v>
      </c>
      <c r="F2612" s="526"/>
      <c r="G2612" s="160" t="s">
        <v>1</v>
      </c>
      <c r="H2612" s="161">
        <v>1</v>
      </c>
      <c r="I2612" s="162">
        <v>54.39</v>
      </c>
      <c r="J2612" s="276">
        <v>54.39</v>
      </c>
    </row>
    <row r="2613" spans="1:10" ht="25.5" x14ac:dyDescent="0.2">
      <c r="A2613" s="277" t="s">
        <v>1482</v>
      </c>
      <c r="B2613" s="163" t="s">
        <v>1998</v>
      </c>
      <c r="C2613" s="259" t="s">
        <v>68</v>
      </c>
      <c r="D2613" s="259" t="s">
        <v>1999</v>
      </c>
      <c r="E2613" s="528" t="s">
        <v>1488</v>
      </c>
      <c r="F2613" s="528"/>
      <c r="G2613" s="164" t="s">
        <v>1489</v>
      </c>
      <c r="H2613" s="165">
        <v>0.36199999999999999</v>
      </c>
      <c r="I2613" s="166">
        <v>18.84</v>
      </c>
      <c r="J2613" s="278">
        <v>6.82</v>
      </c>
    </row>
    <row r="2614" spans="1:10" ht="25.5" x14ac:dyDescent="0.2">
      <c r="A2614" s="277" t="s">
        <v>1482</v>
      </c>
      <c r="B2614" s="163" t="s">
        <v>1865</v>
      </c>
      <c r="C2614" s="259" t="s">
        <v>68</v>
      </c>
      <c r="D2614" s="259" t="s">
        <v>1866</v>
      </c>
      <c r="E2614" s="528" t="s">
        <v>1488</v>
      </c>
      <c r="F2614" s="528"/>
      <c r="G2614" s="164" t="s">
        <v>1489</v>
      </c>
      <c r="H2614" s="165">
        <v>0.36199999999999999</v>
      </c>
      <c r="I2614" s="166">
        <v>22.12</v>
      </c>
      <c r="J2614" s="278">
        <v>8</v>
      </c>
    </row>
    <row r="2615" spans="1:10" x14ac:dyDescent="0.2">
      <c r="A2615" s="279" t="s">
        <v>1492</v>
      </c>
      <c r="B2615" s="167" t="s">
        <v>2663</v>
      </c>
      <c r="C2615" s="260" t="s">
        <v>68</v>
      </c>
      <c r="D2615" s="260" t="s">
        <v>2664</v>
      </c>
      <c r="E2615" s="527" t="s">
        <v>1495</v>
      </c>
      <c r="F2615" s="527"/>
      <c r="G2615" s="168" t="s">
        <v>1</v>
      </c>
      <c r="H2615" s="169">
        <v>1</v>
      </c>
      <c r="I2615" s="170">
        <v>39.21</v>
      </c>
      <c r="J2615" s="280">
        <v>39.21</v>
      </c>
    </row>
    <row r="2616" spans="1:10" x14ac:dyDescent="0.2">
      <c r="A2616" s="279" t="s">
        <v>1492</v>
      </c>
      <c r="B2616" s="167" t="s">
        <v>2155</v>
      </c>
      <c r="C2616" s="260" t="s">
        <v>68</v>
      </c>
      <c r="D2616" s="260" t="s">
        <v>2156</v>
      </c>
      <c r="E2616" s="527" t="s">
        <v>1495</v>
      </c>
      <c r="F2616" s="527"/>
      <c r="G2616" s="168" t="s">
        <v>1582</v>
      </c>
      <c r="H2616" s="169">
        <v>6.0000000000000001E-3</v>
      </c>
      <c r="I2616" s="170">
        <v>32.96</v>
      </c>
      <c r="J2616" s="280">
        <v>0.19</v>
      </c>
    </row>
    <row r="2617" spans="1:10" x14ac:dyDescent="0.2">
      <c r="A2617" s="279" t="s">
        <v>1492</v>
      </c>
      <c r="B2617" s="167" t="s">
        <v>2119</v>
      </c>
      <c r="C2617" s="260" t="s">
        <v>68</v>
      </c>
      <c r="D2617" s="260" t="s">
        <v>2120</v>
      </c>
      <c r="E2617" s="527" t="s">
        <v>1495</v>
      </c>
      <c r="F2617" s="527"/>
      <c r="G2617" s="168" t="s">
        <v>1</v>
      </c>
      <c r="H2617" s="169">
        <v>2.4E-2</v>
      </c>
      <c r="I2617" s="170">
        <v>7.37</v>
      </c>
      <c r="J2617" s="280">
        <v>0.17</v>
      </c>
    </row>
    <row r="2618" spans="1:10" x14ac:dyDescent="0.2">
      <c r="A2618" s="281"/>
      <c r="B2618" s="282"/>
      <c r="C2618" s="282"/>
      <c r="D2618" s="282"/>
      <c r="E2618" s="282"/>
      <c r="F2618" s="283"/>
      <c r="G2618" s="282"/>
      <c r="H2618" s="283"/>
      <c r="I2618" s="282"/>
      <c r="J2618" s="284"/>
    </row>
    <row r="2619" spans="1:10" ht="13.5" thickBot="1" x14ac:dyDescent="0.25">
      <c r="A2619" s="281"/>
      <c r="B2619" s="282"/>
      <c r="C2619" s="282"/>
      <c r="D2619" s="282"/>
      <c r="E2619" s="282"/>
      <c r="F2619" s="283"/>
      <c r="G2619" s="282"/>
      <c r="H2619" s="283"/>
      <c r="I2619" s="282"/>
      <c r="J2619" s="284"/>
    </row>
    <row r="2620" spans="1:10" ht="13.5" thickTop="1" x14ac:dyDescent="0.2">
      <c r="A2620" s="285"/>
      <c r="B2620" s="171"/>
      <c r="C2620" s="171"/>
      <c r="D2620" s="171"/>
      <c r="E2620" s="171"/>
      <c r="F2620" s="171"/>
      <c r="G2620" s="171"/>
      <c r="H2620" s="171"/>
      <c r="I2620" s="171"/>
      <c r="J2620" s="286"/>
    </row>
    <row r="2621" spans="1:10" ht="15" x14ac:dyDescent="0.2">
      <c r="A2621" s="273"/>
      <c r="B2621" s="157" t="s">
        <v>399</v>
      </c>
      <c r="C2621" s="268" t="s">
        <v>1472</v>
      </c>
      <c r="D2621" s="268" t="s">
        <v>1473</v>
      </c>
      <c r="E2621" s="525" t="s">
        <v>1474</v>
      </c>
      <c r="F2621" s="525"/>
      <c r="G2621" s="158" t="s">
        <v>1475</v>
      </c>
      <c r="H2621" s="157" t="s">
        <v>1476</v>
      </c>
      <c r="I2621" s="157" t="s">
        <v>1477</v>
      </c>
      <c r="J2621" s="274" t="s">
        <v>1478</v>
      </c>
    </row>
    <row r="2622" spans="1:10" ht="38.25" x14ac:dyDescent="0.2">
      <c r="A2622" s="275" t="s">
        <v>409</v>
      </c>
      <c r="B2622" s="159" t="s">
        <v>2665</v>
      </c>
      <c r="C2622" s="267" t="s">
        <v>68</v>
      </c>
      <c r="D2622" s="267" t="s">
        <v>2666</v>
      </c>
      <c r="E2622" s="526" t="s">
        <v>1864</v>
      </c>
      <c r="F2622" s="526"/>
      <c r="G2622" s="160" t="s">
        <v>1</v>
      </c>
      <c r="H2622" s="161">
        <v>1</v>
      </c>
      <c r="I2622" s="162">
        <v>205.19</v>
      </c>
      <c r="J2622" s="276">
        <v>205.19</v>
      </c>
    </row>
    <row r="2623" spans="1:10" ht="25.5" x14ac:dyDescent="0.2">
      <c r="A2623" s="277" t="s">
        <v>1482</v>
      </c>
      <c r="B2623" s="163" t="s">
        <v>1998</v>
      </c>
      <c r="C2623" s="259" t="s">
        <v>68</v>
      </c>
      <c r="D2623" s="259" t="s">
        <v>1999</v>
      </c>
      <c r="E2623" s="528" t="s">
        <v>1488</v>
      </c>
      <c r="F2623" s="528"/>
      <c r="G2623" s="164" t="s">
        <v>1489</v>
      </c>
      <c r="H2623" s="165">
        <v>0.8387</v>
      </c>
      <c r="I2623" s="166">
        <v>18.84</v>
      </c>
      <c r="J2623" s="278">
        <v>15.8</v>
      </c>
    </row>
    <row r="2624" spans="1:10" ht="25.5" x14ac:dyDescent="0.2">
      <c r="A2624" s="277" t="s">
        <v>1482</v>
      </c>
      <c r="B2624" s="163" t="s">
        <v>1865</v>
      </c>
      <c r="C2624" s="259" t="s">
        <v>68</v>
      </c>
      <c r="D2624" s="259" t="s">
        <v>1866</v>
      </c>
      <c r="E2624" s="528" t="s">
        <v>1488</v>
      </c>
      <c r="F2624" s="528"/>
      <c r="G2624" s="164" t="s">
        <v>1489</v>
      </c>
      <c r="H2624" s="165">
        <v>0.8387</v>
      </c>
      <c r="I2624" s="166">
        <v>22.12</v>
      </c>
      <c r="J2624" s="278">
        <v>18.55</v>
      </c>
    </row>
    <row r="2625" spans="1:10" x14ac:dyDescent="0.2">
      <c r="A2625" s="279" t="s">
        <v>1492</v>
      </c>
      <c r="B2625" s="167" t="s">
        <v>2667</v>
      </c>
      <c r="C2625" s="260" t="s">
        <v>68</v>
      </c>
      <c r="D2625" s="260" t="s">
        <v>2668</v>
      </c>
      <c r="E2625" s="527" t="s">
        <v>1495</v>
      </c>
      <c r="F2625" s="527"/>
      <c r="G2625" s="168" t="s">
        <v>1</v>
      </c>
      <c r="H2625" s="169">
        <v>1</v>
      </c>
      <c r="I2625" s="170">
        <v>170.17</v>
      </c>
      <c r="J2625" s="280">
        <v>170.17</v>
      </c>
    </row>
    <row r="2626" spans="1:10" x14ac:dyDescent="0.2">
      <c r="A2626" s="279" t="s">
        <v>1492</v>
      </c>
      <c r="B2626" s="167" t="s">
        <v>2119</v>
      </c>
      <c r="C2626" s="260" t="s">
        <v>68</v>
      </c>
      <c r="D2626" s="260" t="s">
        <v>2120</v>
      </c>
      <c r="E2626" s="527" t="s">
        <v>1495</v>
      </c>
      <c r="F2626" s="527"/>
      <c r="G2626" s="168" t="s">
        <v>1</v>
      </c>
      <c r="H2626" s="169">
        <v>4.5199999999999997E-2</v>
      </c>
      <c r="I2626" s="170">
        <v>7.37</v>
      </c>
      <c r="J2626" s="280">
        <v>0.33</v>
      </c>
    </row>
    <row r="2627" spans="1:10" x14ac:dyDescent="0.2">
      <c r="A2627" s="279" t="s">
        <v>1492</v>
      </c>
      <c r="B2627" s="167" t="s">
        <v>2155</v>
      </c>
      <c r="C2627" s="260" t="s">
        <v>68</v>
      </c>
      <c r="D2627" s="260" t="s">
        <v>2156</v>
      </c>
      <c r="E2627" s="527" t="s">
        <v>1495</v>
      </c>
      <c r="F2627" s="527"/>
      <c r="G2627" s="168" t="s">
        <v>1582</v>
      </c>
      <c r="H2627" s="169">
        <v>1.0500000000000001E-2</v>
      </c>
      <c r="I2627" s="170">
        <v>32.96</v>
      </c>
      <c r="J2627" s="280">
        <v>0.34</v>
      </c>
    </row>
    <row r="2628" spans="1:10" x14ac:dyDescent="0.2">
      <c r="A2628" s="281"/>
      <c r="B2628" s="282"/>
      <c r="C2628" s="282"/>
      <c r="D2628" s="282"/>
      <c r="E2628" s="282"/>
      <c r="F2628" s="283"/>
      <c r="G2628" s="282"/>
      <c r="H2628" s="283"/>
      <c r="I2628" s="282"/>
      <c r="J2628" s="284"/>
    </row>
    <row r="2629" spans="1:10" ht="13.5" thickBot="1" x14ac:dyDescent="0.25">
      <c r="A2629" s="281"/>
      <c r="B2629" s="282"/>
      <c r="C2629" s="282"/>
      <c r="D2629" s="282"/>
      <c r="E2629" s="282"/>
      <c r="F2629" s="283"/>
      <c r="G2629" s="282"/>
      <c r="H2629" s="283"/>
      <c r="I2629" s="282"/>
      <c r="J2629" s="284"/>
    </row>
    <row r="2630" spans="1:10" ht="13.5" thickTop="1" x14ac:dyDescent="0.2">
      <c r="A2630" s="285"/>
      <c r="B2630" s="171"/>
      <c r="C2630" s="171"/>
      <c r="D2630" s="171"/>
      <c r="E2630" s="171"/>
      <c r="F2630" s="171"/>
      <c r="G2630" s="171"/>
      <c r="H2630" s="171"/>
      <c r="I2630" s="171"/>
      <c r="J2630" s="286"/>
    </row>
    <row r="2631" spans="1:10" ht="15" x14ac:dyDescent="0.2">
      <c r="A2631" s="273"/>
      <c r="B2631" s="157" t="s">
        <v>399</v>
      </c>
      <c r="C2631" s="268" t="s">
        <v>1472</v>
      </c>
      <c r="D2631" s="268" t="s">
        <v>1473</v>
      </c>
      <c r="E2631" s="525" t="s">
        <v>1474</v>
      </c>
      <c r="F2631" s="525"/>
      <c r="G2631" s="158" t="s">
        <v>1475</v>
      </c>
      <c r="H2631" s="157" t="s">
        <v>1476</v>
      </c>
      <c r="I2631" s="157" t="s">
        <v>1477</v>
      </c>
      <c r="J2631" s="274" t="s">
        <v>1478</v>
      </c>
    </row>
    <row r="2632" spans="1:10" ht="38.25" x14ac:dyDescent="0.2">
      <c r="A2632" s="275" t="s">
        <v>409</v>
      </c>
      <c r="B2632" s="159" t="s">
        <v>2669</v>
      </c>
      <c r="C2632" s="267" t="s">
        <v>68</v>
      </c>
      <c r="D2632" s="267" t="s">
        <v>2670</v>
      </c>
      <c r="E2632" s="526" t="s">
        <v>1527</v>
      </c>
      <c r="F2632" s="526"/>
      <c r="G2632" s="160" t="s">
        <v>8</v>
      </c>
      <c r="H2632" s="161">
        <v>1</v>
      </c>
      <c r="I2632" s="162">
        <v>7.11</v>
      </c>
      <c r="J2632" s="276">
        <v>7.11</v>
      </c>
    </row>
    <row r="2633" spans="1:10" ht="25.5" x14ac:dyDescent="0.2">
      <c r="A2633" s="277" t="s">
        <v>1482</v>
      </c>
      <c r="B2633" s="163" t="s">
        <v>1551</v>
      </c>
      <c r="C2633" s="259" t="s">
        <v>68</v>
      </c>
      <c r="D2633" s="259" t="s">
        <v>1552</v>
      </c>
      <c r="E2633" s="528" t="s">
        <v>1488</v>
      </c>
      <c r="F2633" s="528"/>
      <c r="G2633" s="164" t="s">
        <v>1489</v>
      </c>
      <c r="H2633" s="165">
        <v>3.9E-2</v>
      </c>
      <c r="I2633" s="166">
        <v>23.42</v>
      </c>
      <c r="J2633" s="278">
        <v>0.91</v>
      </c>
    </row>
    <row r="2634" spans="1:10" ht="25.5" x14ac:dyDescent="0.2">
      <c r="A2634" s="277" t="s">
        <v>1482</v>
      </c>
      <c r="B2634" s="163" t="s">
        <v>1544</v>
      </c>
      <c r="C2634" s="259" t="s">
        <v>68</v>
      </c>
      <c r="D2634" s="259" t="s">
        <v>1545</v>
      </c>
      <c r="E2634" s="528" t="s">
        <v>1488</v>
      </c>
      <c r="F2634" s="528"/>
      <c r="G2634" s="164" t="s">
        <v>1489</v>
      </c>
      <c r="H2634" s="165">
        <v>3.9E-2</v>
      </c>
      <c r="I2634" s="166">
        <v>19.78</v>
      </c>
      <c r="J2634" s="278">
        <v>0.77</v>
      </c>
    </row>
    <row r="2635" spans="1:10" ht="25.5" x14ac:dyDescent="0.2">
      <c r="A2635" s="279" t="s">
        <v>1492</v>
      </c>
      <c r="B2635" s="167" t="s">
        <v>2671</v>
      </c>
      <c r="C2635" s="260" t="s">
        <v>68</v>
      </c>
      <c r="D2635" s="260" t="s">
        <v>2672</v>
      </c>
      <c r="E2635" s="527" t="s">
        <v>1495</v>
      </c>
      <c r="F2635" s="527"/>
      <c r="G2635" s="168" t="s">
        <v>8</v>
      </c>
      <c r="H2635" s="169">
        <v>1.2434000000000001</v>
      </c>
      <c r="I2635" s="170">
        <v>4.3499999999999996</v>
      </c>
      <c r="J2635" s="280">
        <v>5.4</v>
      </c>
    </row>
    <row r="2636" spans="1:10" ht="25.5" x14ac:dyDescent="0.2">
      <c r="A2636" s="279" t="s">
        <v>1492</v>
      </c>
      <c r="B2636" s="167" t="s">
        <v>2506</v>
      </c>
      <c r="C2636" s="260" t="s">
        <v>68</v>
      </c>
      <c r="D2636" s="260" t="s">
        <v>2507</v>
      </c>
      <c r="E2636" s="527" t="s">
        <v>1495</v>
      </c>
      <c r="F2636" s="527"/>
      <c r="G2636" s="168" t="s">
        <v>1</v>
      </c>
      <c r="H2636" s="169">
        <v>9.4000000000000004E-3</v>
      </c>
      <c r="I2636" s="170">
        <v>3.4</v>
      </c>
      <c r="J2636" s="280">
        <v>0.03</v>
      </c>
    </row>
    <row r="2637" spans="1:10" x14ac:dyDescent="0.2">
      <c r="A2637" s="281"/>
      <c r="B2637" s="282"/>
      <c r="C2637" s="282"/>
      <c r="D2637" s="282"/>
      <c r="E2637" s="282"/>
      <c r="F2637" s="283"/>
      <c r="G2637" s="282"/>
      <c r="H2637" s="283"/>
      <c r="I2637" s="282"/>
      <c r="J2637" s="284"/>
    </row>
    <row r="2638" spans="1:10" ht="13.5" thickBot="1" x14ac:dyDescent="0.25">
      <c r="A2638" s="281"/>
      <c r="B2638" s="282"/>
      <c r="C2638" s="282"/>
      <c r="D2638" s="282"/>
      <c r="E2638" s="282"/>
      <c r="F2638" s="283"/>
      <c r="G2638" s="282"/>
      <c r="H2638" s="283"/>
      <c r="I2638" s="282"/>
      <c r="J2638" s="284"/>
    </row>
    <row r="2639" spans="1:10" ht="13.5" thickTop="1" x14ac:dyDescent="0.2">
      <c r="A2639" s="285"/>
      <c r="B2639" s="171"/>
      <c r="C2639" s="171"/>
      <c r="D2639" s="171"/>
      <c r="E2639" s="171"/>
      <c r="F2639" s="171"/>
      <c r="G2639" s="171"/>
      <c r="H2639" s="171"/>
      <c r="I2639" s="171"/>
      <c r="J2639" s="286"/>
    </row>
    <row r="2640" spans="1:10" ht="15" x14ac:dyDescent="0.2">
      <c r="A2640" s="273"/>
      <c r="B2640" s="157" t="s">
        <v>399</v>
      </c>
      <c r="C2640" s="268" t="s">
        <v>1472</v>
      </c>
      <c r="D2640" s="268" t="s">
        <v>1473</v>
      </c>
      <c r="E2640" s="525" t="s">
        <v>1474</v>
      </c>
      <c r="F2640" s="525"/>
      <c r="G2640" s="158" t="s">
        <v>1475</v>
      </c>
      <c r="H2640" s="157" t="s">
        <v>1476</v>
      </c>
      <c r="I2640" s="157" t="s">
        <v>1477</v>
      </c>
      <c r="J2640" s="274" t="s">
        <v>1478</v>
      </c>
    </row>
    <row r="2641" spans="1:10" ht="38.25" x14ac:dyDescent="0.2">
      <c r="A2641" s="275" t="s">
        <v>409</v>
      </c>
      <c r="B2641" s="159" t="s">
        <v>2673</v>
      </c>
      <c r="C2641" s="267" t="s">
        <v>68</v>
      </c>
      <c r="D2641" s="267" t="s">
        <v>2674</v>
      </c>
      <c r="E2641" s="526" t="s">
        <v>1527</v>
      </c>
      <c r="F2641" s="526"/>
      <c r="G2641" s="160" t="s">
        <v>8</v>
      </c>
      <c r="H2641" s="161">
        <v>1</v>
      </c>
      <c r="I2641" s="162">
        <v>9.99</v>
      </c>
      <c r="J2641" s="276">
        <v>9.99</v>
      </c>
    </row>
    <row r="2642" spans="1:10" ht="25.5" x14ac:dyDescent="0.2">
      <c r="A2642" s="277" t="s">
        <v>1482</v>
      </c>
      <c r="B2642" s="163" t="s">
        <v>1551</v>
      </c>
      <c r="C2642" s="259" t="s">
        <v>68</v>
      </c>
      <c r="D2642" s="259" t="s">
        <v>1552</v>
      </c>
      <c r="E2642" s="528" t="s">
        <v>1488</v>
      </c>
      <c r="F2642" s="528"/>
      <c r="G2642" s="164" t="s">
        <v>1489</v>
      </c>
      <c r="H2642" s="165">
        <v>5.0999999999999997E-2</v>
      </c>
      <c r="I2642" s="166">
        <v>23.42</v>
      </c>
      <c r="J2642" s="278">
        <v>1.19</v>
      </c>
    </row>
    <row r="2643" spans="1:10" ht="25.5" x14ac:dyDescent="0.2">
      <c r="A2643" s="277" t="s">
        <v>1482</v>
      </c>
      <c r="B2643" s="163" t="s">
        <v>1544</v>
      </c>
      <c r="C2643" s="259" t="s">
        <v>68</v>
      </c>
      <c r="D2643" s="259" t="s">
        <v>1545</v>
      </c>
      <c r="E2643" s="528" t="s">
        <v>1488</v>
      </c>
      <c r="F2643" s="528"/>
      <c r="G2643" s="164" t="s">
        <v>1489</v>
      </c>
      <c r="H2643" s="165">
        <v>5.0999999999999997E-2</v>
      </c>
      <c r="I2643" s="166">
        <v>19.78</v>
      </c>
      <c r="J2643" s="278">
        <v>1</v>
      </c>
    </row>
    <row r="2644" spans="1:10" ht="25.5" x14ac:dyDescent="0.2">
      <c r="A2644" s="279" t="s">
        <v>1492</v>
      </c>
      <c r="B2644" s="167" t="s">
        <v>2506</v>
      </c>
      <c r="C2644" s="260" t="s">
        <v>68</v>
      </c>
      <c r="D2644" s="260" t="s">
        <v>2507</v>
      </c>
      <c r="E2644" s="527" t="s">
        <v>1495</v>
      </c>
      <c r="F2644" s="527"/>
      <c r="G2644" s="168" t="s">
        <v>1</v>
      </c>
      <c r="H2644" s="169">
        <v>9.4000000000000004E-3</v>
      </c>
      <c r="I2644" s="170">
        <v>3.4</v>
      </c>
      <c r="J2644" s="280">
        <v>0.03</v>
      </c>
    </row>
    <row r="2645" spans="1:10" ht="25.5" x14ac:dyDescent="0.2">
      <c r="A2645" s="279" t="s">
        <v>1492</v>
      </c>
      <c r="B2645" s="167" t="s">
        <v>2675</v>
      </c>
      <c r="C2645" s="260" t="s">
        <v>68</v>
      </c>
      <c r="D2645" s="260" t="s">
        <v>2676</v>
      </c>
      <c r="E2645" s="527" t="s">
        <v>1495</v>
      </c>
      <c r="F2645" s="527"/>
      <c r="G2645" s="168" t="s">
        <v>8</v>
      </c>
      <c r="H2645" s="169">
        <v>1.2434000000000001</v>
      </c>
      <c r="I2645" s="170">
        <v>6.25</v>
      </c>
      <c r="J2645" s="280">
        <v>7.77</v>
      </c>
    </row>
    <row r="2646" spans="1:10" x14ac:dyDescent="0.2">
      <c r="A2646" s="281"/>
      <c r="B2646" s="282"/>
      <c r="C2646" s="282"/>
      <c r="D2646" s="282"/>
      <c r="E2646" s="282"/>
      <c r="F2646" s="283"/>
      <c r="G2646" s="282"/>
      <c r="H2646" s="283"/>
      <c r="I2646" s="282"/>
      <c r="J2646" s="284"/>
    </row>
    <row r="2647" spans="1:10" ht="13.5" thickBot="1" x14ac:dyDescent="0.25">
      <c r="A2647" s="281"/>
      <c r="B2647" s="282"/>
      <c r="C2647" s="282"/>
      <c r="D2647" s="282"/>
      <c r="E2647" s="282"/>
      <c r="F2647" s="283"/>
      <c r="G2647" s="282"/>
      <c r="H2647" s="283"/>
      <c r="I2647" s="282"/>
      <c r="J2647" s="284"/>
    </row>
    <row r="2648" spans="1:10" ht="13.5" thickTop="1" x14ac:dyDescent="0.2">
      <c r="A2648" s="285"/>
      <c r="B2648" s="171"/>
      <c r="C2648" s="171"/>
      <c r="D2648" s="171"/>
      <c r="E2648" s="171"/>
      <c r="F2648" s="171"/>
      <c r="G2648" s="171"/>
      <c r="H2648" s="171"/>
      <c r="I2648" s="171"/>
      <c r="J2648" s="286"/>
    </row>
    <row r="2649" spans="1:10" ht="15" x14ac:dyDescent="0.2">
      <c r="A2649" s="273"/>
      <c r="B2649" s="157" t="s">
        <v>399</v>
      </c>
      <c r="C2649" s="268" t="s">
        <v>1472</v>
      </c>
      <c r="D2649" s="268" t="s">
        <v>1473</v>
      </c>
      <c r="E2649" s="525" t="s">
        <v>1474</v>
      </c>
      <c r="F2649" s="525"/>
      <c r="G2649" s="158" t="s">
        <v>1475</v>
      </c>
      <c r="H2649" s="157" t="s">
        <v>1476</v>
      </c>
      <c r="I2649" s="157" t="s">
        <v>1477</v>
      </c>
      <c r="J2649" s="274" t="s">
        <v>1478</v>
      </c>
    </row>
    <row r="2650" spans="1:10" ht="38.25" x14ac:dyDescent="0.2">
      <c r="A2650" s="275" t="s">
        <v>409</v>
      </c>
      <c r="B2650" s="159" t="s">
        <v>2677</v>
      </c>
      <c r="C2650" s="267" t="s">
        <v>68</v>
      </c>
      <c r="D2650" s="267" t="s">
        <v>2678</v>
      </c>
      <c r="E2650" s="526" t="s">
        <v>1527</v>
      </c>
      <c r="F2650" s="526"/>
      <c r="G2650" s="160" t="s">
        <v>8</v>
      </c>
      <c r="H2650" s="161">
        <v>1</v>
      </c>
      <c r="I2650" s="162">
        <v>18.149999999999999</v>
      </c>
      <c r="J2650" s="276">
        <v>18.149999999999999</v>
      </c>
    </row>
    <row r="2651" spans="1:10" ht="25.5" x14ac:dyDescent="0.2">
      <c r="A2651" s="277" t="s">
        <v>1482</v>
      </c>
      <c r="B2651" s="163" t="s">
        <v>1551</v>
      </c>
      <c r="C2651" s="259" t="s">
        <v>68</v>
      </c>
      <c r="D2651" s="259" t="s">
        <v>1552</v>
      </c>
      <c r="E2651" s="528" t="s">
        <v>1488</v>
      </c>
      <c r="F2651" s="528"/>
      <c r="G2651" s="164" t="s">
        <v>1489</v>
      </c>
      <c r="H2651" s="165">
        <v>7.5999999999999998E-2</v>
      </c>
      <c r="I2651" s="166">
        <v>23.42</v>
      </c>
      <c r="J2651" s="278">
        <v>1.77</v>
      </c>
    </row>
    <row r="2652" spans="1:10" ht="25.5" x14ac:dyDescent="0.2">
      <c r="A2652" s="277" t="s">
        <v>1482</v>
      </c>
      <c r="B2652" s="163" t="s">
        <v>1544</v>
      </c>
      <c r="C2652" s="259" t="s">
        <v>68</v>
      </c>
      <c r="D2652" s="259" t="s">
        <v>1545</v>
      </c>
      <c r="E2652" s="528" t="s">
        <v>1488</v>
      </c>
      <c r="F2652" s="528"/>
      <c r="G2652" s="164" t="s">
        <v>1489</v>
      </c>
      <c r="H2652" s="165">
        <v>7.5999999999999998E-2</v>
      </c>
      <c r="I2652" s="166">
        <v>19.78</v>
      </c>
      <c r="J2652" s="278">
        <v>1.5</v>
      </c>
    </row>
    <row r="2653" spans="1:10" ht="25.5" x14ac:dyDescent="0.2">
      <c r="A2653" s="279" t="s">
        <v>1492</v>
      </c>
      <c r="B2653" s="167" t="s">
        <v>2506</v>
      </c>
      <c r="C2653" s="260" t="s">
        <v>68</v>
      </c>
      <c r="D2653" s="260" t="s">
        <v>2507</v>
      </c>
      <c r="E2653" s="527" t="s">
        <v>1495</v>
      </c>
      <c r="F2653" s="527"/>
      <c r="G2653" s="168" t="s">
        <v>1</v>
      </c>
      <c r="H2653" s="169">
        <v>9.4000000000000004E-3</v>
      </c>
      <c r="I2653" s="170">
        <v>3.4</v>
      </c>
      <c r="J2653" s="280">
        <v>0.03</v>
      </c>
    </row>
    <row r="2654" spans="1:10" ht="25.5" x14ac:dyDescent="0.2">
      <c r="A2654" s="279" t="s">
        <v>1492</v>
      </c>
      <c r="B2654" s="167" t="s">
        <v>2679</v>
      </c>
      <c r="C2654" s="260" t="s">
        <v>68</v>
      </c>
      <c r="D2654" s="260" t="s">
        <v>2680</v>
      </c>
      <c r="E2654" s="527" t="s">
        <v>1495</v>
      </c>
      <c r="F2654" s="527"/>
      <c r="G2654" s="168" t="s">
        <v>8</v>
      </c>
      <c r="H2654" s="169">
        <v>1.2434000000000001</v>
      </c>
      <c r="I2654" s="170">
        <v>11.95</v>
      </c>
      <c r="J2654" s="280">
        <v>14.85</v>
      </c>
    </row>
    <row r="2655" spans="1:10" x14ac:dyDescent="0.2">
      <c r="A2655" s="281"/>
      <c r="B2655" s="282"/>
      <c r="C2655" s="282"/>
      <c r="D2655" s="282"/>
      <c r="E2655" s="282"/>
      <c r="F2655" s="283"/>
      <c r="G2655" s="282"/>
      <c r="H2655" s="283"/>
      <c r="I2655" s="282"/>
      <c r="J2655" s="284"/>
    </row>
    <row r="2656" spans="1:10" ht="13.5" thickBot="1" x14ac:dyDescent="0.25">
      <c r="A2656" s="281"/>
      <c r="B2656" s="282"/>
      <c r="C2656" s="282"/>
      <c r="D2656" s="282"/>
      <c r="E2656" s="282"/>
      <c r="F2656" s="283"/>
      <c r="G2656" s="282"/>
      <c r="H2656" s="283"/>
      <c r="I2656" s="282"/>
      <c r="J2656" s="284"/>
    </row>
    <row r="2657" spans="1:10" ht="13.5" thickTop="1" x14ac:dyDescent="0.2">
      <c r="A2657" s="285"/>
      <c r="B2657" s="171"/>
      <c r="C2657" s="171"/>
      <c r="D2657" s="171"/>
      <c r="E2657" s="171"/>
      <c r="F2657" s="171"/>
      <c r="G2657" s="171"/>
      <c r="H2657" s="171"/>
      <c r="I2657" s="171"/>
      <c r="J2657" s="286"/>
    </row>
    <row r="2658" spans="1:10" ht="15" x14ac:dyDescent="0.2">
      <c r="A2658" s="273"/>
      <c r="B2658" s="157" t="s">
        <v>399</v>
      </c>
      <c r="C2658" s="268" t="s">
        <v>1472</v>
      </c>
      <c r="D2658" s="268" t="s">
        <v>1473</v>
      </c>
      <c r="E2658" s="525" t="s">
        <v>1474</v>
      </c>
      <c r="F2658" s="525"/>
      <c r="G2658" s="158" t="s">
        <v>1475</v>
      </c>
      <c r="H2658" s="157" t="s">
        <v>1476</v>
      </c>
      <c r="I2658" s="157" t="s">
        <v>1477</v>
      </c>
      <c r="J2658" s="274" t="s">
        <v>1478</v>
      </c>
    </row>
    <row r="2659" spans="1:10" ht="38.25" x14ac:dyDescent="0.2">
      <c r="A2659" s="275" t="s">
        <v>409</v>
      </c>
      <c r="B2659" s="159" t="s">
        <v>2681</v>
      </c>
      <c r="C2659" s="267" t="s">
        <v>68</v>
      </c>
      <c r="D2659" s="267" t="s">
        <v>2682</v>
      </c>
      <c r="E2659" s="526" t="s">
        <v>1527</v>
      </c>
      <c r="F2659" s="526"/>
      <c r="G2659" s="160" t="s">
        <v>8</v>
      </c>
      <c r="H2659" s="161">
        <v>1</v>
      </c>
      <c r="I2659" s="162">
        <v>7.65</v>
      </c>
      <c r="J2659" s="276">
        <v>7.65</v>
      </c>
    </row>
    <row r="2660" spans="1:10" ht="25.5" x14ac:dyDescent="0.2">
      <c r="A2660" s="277" t="s">
        <v>1482</v>
      </c>
      <c r="B2660" s="163" t="s">
        <v>1544</v>
      </c>
      <c r="C2660" s="259" t="s">
        <v>68</v>
      </c>
      <c r="D2660" s="259" t="s">
        <v>1545</v>
      </c>
      <c r="E2660" s="528" t="s">
        <v>1488</v>
      </c>
      <c r="F2660" s="528"/>
      <c r="G2660" s="164" t="s">
        <v>1489</v>
      </c>
      <c r="H2660" s="165">
        <v>3.9E-2</v>
      </c>
      <c r="I2660" s="166">
        <v>19.78</v>
      </c>
      <c r="J2660" s="278">
        <v>0.77</v>
      </c>
    </row>
    <row r="2661" spans="1:10" ht="25.5" x14ac:dyDescent="0.2">
      <c r="A2661" s="277" t="s">
        <v>1482</v>
      </c>
      <c r="B2661" s="163" t="s">
        <v>1551</v>
      </c>
      <c r="C2661" s="259" t="s">
        <v>68</v>
      </c>
      <c r="D2661" s="259" t="s">
        <v>1552</v>
      </c>
      <c r="E2661" s="528" t="s">
        <v>1488</v>
      </c>
      <c r="F2661" s="528"/>
      <c r="G2661" s="164" t="s">
        <v>1489</v>
      </c>
      <c r="H2661" s="165">
        <v>3.9E-2</v>
      </c>
      <c r="I2661" s="166">
        <v>23.42</v>
      </c>
      <c r="J2661" s="278">
        <v>0.91</v>
      </c>
    </row>
    <row r="2662" spans="1:10" ht="25.5" x14ac:dyDescent="0.2">
      <c r="A2662" s="279" t="s">
        <v>1492</v>
      </c>
      <c r="B2662" s="167" t="s">
        <v>2506</v>
      </c>
      <c r="C2662" s="260" t="s">
        <v>68</v>
      </c>
      <c r="D2662" s="260" t="s">
        <v>2507</v>
      </c>
      <c r="E2662" s="527" t="s">
        <v>1495</v>
      </c>
      <c r="F2662" s="527"/>
      <c r="G2662" s="168" t="s">
        <v>1</v>
      </c>
      <c r="H2662" s="169">
        <v>9.4000000000000004E-3</v>
      </c>
      <c r="I2662" s="170">
        <v>3.4</v>
      </c>
      <c r="J2662" s="280">
        <v>0.03</v>
      </c>
    </row>
    <row r="2663" spans="1:10" ht="38.25" x14ac:dyDescent="0.2">
      <c r="A2663" s="279" t="s">
        <v>1492</v>
      </c>
      <c r="B2663" s="167" t="s">
        <v>2683</v>
      </c>
      <c r="C2663" s="260" t="s">
        <v>68</v>
      </c>
      <c r="D2663" s="260" t="s">
        <v>2684</v>
      </c>
      <c r="E2663" s="527" t="s">
        <v>1495</v>
      </c>
      <c r="F2663" s="527"/>
      <c r="G2663" s="168" t="s">
        <v>8</v>
      </c>
      <c r="H2663" s="169">
        <v>1.2434000000000001</v>
      </c>
      <c r="I2663" s="170">
        <v>4.78</v>
      </c>
      <c r="J2663" s="280">
        <v>5.94</v>
      </c>
    </row>
    <row r="2664" spans="1:10" x14ac:dyDescent="0.2">
      <c r="A2664" s="281"/>
      <c r="B2664" s="282"/>
      <c r="C2664" s="282"/>
      <c r="D2664" s="282"/>
      <c r="E2664" s="282"/>
      <c r="F2664" s="283"/>
      <c r="G2664" s="282"/>
      <c r="H2664" s="283"/>
      <c r="I2664" s="282"/>
      <c r="J2664" s="284"/>
    </row>
    <row r="2665" spans="1:10" ht="13.5" thickBot="1" x14ac:dyDescent="0.25">
      <c r="A2665" s="281"/>
      <c r="B2665" s="282"/>
      <c r="C2665" s="282"/>
      <c r="D2665" s="282"/>
      <c r="E2665" s="282"/>
      <c r="F2665" s="283"/>
      <c r="G2665" s="282"/>
      <c r="H2665" s="283"/>
      <c r="I2665" s="282"/>
      <c r="J2665" s="284"/>
    </row>
    <row r="2666" spans="1:10" ht="13.5" thickTop="1" x14ac:dyDescent="0.2">
      <c r="A2666" s="285"/>
      <c r="B2666" s="171"/>
      <c r="C2666" s="171"/>
      <c r="D2666" s="171"/>
      <c r="E2666" s="171"/>
      <c r="F2666" s="171"/>
      <c r="G2666" s="171"/>
      <c r="H2666" s="171"/>
      <c r="I2666" s="171"/>
      <c r="J2666" s="286"/>
    </row>
    <row r="2667" spans="1:10" ht="15" x14ac:dyDescent="0.2">
      <c r="A2667" s="273"/>
      <c r="B2667" s="157" t="s">
        <v>399</v>
      </c>
      <c r="C2667" s="268" t="s">
        <v>1472</v>
      </c>
      <c r="D2667" s="268" t="s">
        <v>1473</v>
      </c>
      <c r="E2667" s="525" t="s">
        <v>1474</v>
      </c>
      <c r="F2667" s="525"/>
      <c r="G2667" s="158" t="s">
        <v>1475</v>
      </c>
      <c r="H2667" s="157" t="s">
        <v>1476</v>
      </c>
      <c r="I2667" s="157" t="s">
        <v>1477</v>
      </c>
      <c r="J2667" s="274" t="s">
        <v>1478</v>
      </c>
    </row>
    <row r="2668" spans="1:10" ht="38.25" x14ac:dyDescent="0.2">
      <c r="A2668" s="275" t="s">
        <v>409</v>
      </c>
      <c r="B2668" s="159" t="s">
        <v>2685</v>
      </c>
      <c r="C2668" s="267" t="s">
        <v>68</v>
      </c>
      <c r="D2668" s="267" t="s">
        <v>2686</v>
      </c>
      <c r="E2668" s="526" t="s">
        <v>1527</v>
      </c>
      <c r="F2668" s="526"/>
      <c r="G2668" s="160" t="s">
        <v>8</v>
      </c>
      <c r="H2668" s="161">
        <v>1</v>
      </c>
      <c r="I2668" s="162">
        <v>10.86</v>
      </c>
      <c r="J2668" s="276">
        <v>10.86</v>
      </c>
    </row>
    <row r="2669" spans="1:10" ht="25.5" x14ac:dyDescent="0.2">
      <c r="A2669" s="277" t="s">
        <v>1482</v>
      </c>
      <c r="B2669" s="163" t="s">
        <v>1551</v>
      </c>
      <c r="C2669" s="259" t="s">
        <v>68</v>
      </c>
      <c r="D2669" s="259" t="s">
        <v>1552</v>
      </c>
      <c r="E2669" s="528" t="s">
        <v>1488</v>
      </c>
      <c r="F2669" s="528"/>
      <c r="G2669" s="164" t="s">
        <v>1489</v>
      </c>
      <c r="H2669" s="165">
        <v>5.0999999999999997E-2</v>
      </c>
      <c r="I2669" s="166">
        <v>23.42</v>
      </c>
      <c r="J2669" s="278">
        <v>1.19</v>
      </c>
    </row>
    <row r="2670" spans="1:10" ht="25.5" x14ac:dyDescent="0.2">
      <c r="A2670" s="277" t="s">
        <v>1482</v>
      </c>
      <c r="B2670" s="163" t="s">
        <v>1544</v>
      </c>
      <c r="C2670" s="259" t="s">
        <v>68</v>
      </c>
      <c r="D2670" s="259" t="s">
        <v>1545</v>
      </c>
      <c r="E2670" s="528" t="s">
        <v>1488</v>
      </c>
      <c r="F2670" s="528"/>
      <c r="G2670" s="164" t="s">
        <v>1489</v>
      </c>
      <c r="H2670" s="165">
        <v>5.0999999999999997E-2</v>
      </c>
      <c r="I2670" s="166">
        <v>19.78</v>
      </c>
      <c r="J2670" s="278">
        <v>1</v>
      </c>
    </row>
    <row r="2671" spans="1:10" ht="25.5" x14ac:dyDescent="0.2">
      <c r="A2671" s="279" t="s">
        <v>1492</v>
      </c>
      <c r="B2671" s="167" t="s">
        <v>2506</v>
      </c>
      <c r="C2671" s="260" t="s">
        <v>68</v>
      </c>
      <c r="D2671" s="260" t="s">
        <v>2507</v>
      </c>
      <c r="E2671" s="527" t="s">
        <v>1495</v>
      </c>
      <c r="F2671" s="527"/>
      <c r="G2671" s="168" t="s">
        <v>1</v>
      </c>
      <c r="H2671" s="169">
        <v>9.4000000000000004E-3</v>
      </c>
      <c r="I2671" s="170">
        <v>3.4</v>
      </c>
      <c r="J2671" s="280">
        <v>0.03</v>
      </c>
    </row>
    <row r="2672" spans="1:10" ht="38.25" x14ac:dyDescent="0.2">
      <c r="A2672" s="279" t="s">
        <v>1492</v>
      </c>
      <c r="B2672" s="167" t="s">
        <v>2687</v>
      </c>
      <c r="C2672" s="260" t="s">
        <v>68</v>
      </c>
      <c r="D2672" s="260" t="s">
        <v>2688</v>
      </c>
      <c r="E2672" s="527" t="s">
        <v>1495</v>
      </c>
      <c r="F2672" s="527"/>
      <c r="G2672" s="168" t="s">
        <v>8</v>
      </c>
      <c r="H2672" s="169">
        <v>1.2434000000000001</v>
      </c>
      <c r="I2672" s="170">
        <v>6.95</v>
      </c>
      <c r="J2672" s="280">
        <v>8.64</v>
      </c>
    </row>
    <row r="2673" spans="1:10" x14ac:dyDescent="0.2">
      <c r="A2673" s="281"/>
      <c r="B2673" s="282"/>
      <c r="C2673" s="282"/>
      <c r="D2673" s="282"/>
      <c r="E2673" s="282"/>
      <c r="F2673" s="283"/>
      <c r="G2673" s="282"/>
      <c r="H2673" s="283"/>
      <c r="I2673" s="282"/>
      <c r="J2673" s="284"/>
    </row>
    <row r="2674" spans="1:10" ht="13.5" thickBot="1" x14ac:dyDescent="0.25">
      <c r="A2674" s="281"/>
      <c r="B2674" s="282"/>
      <c r="C2674" s="282"/>
      <c r="D2674" s="282"/>
      <c r="E2674" s="282"/>
      <c r="F2674" s="283"/>
      <c r="G2674" s="282"/>
      <c r="H2674" s="283"/>
      <c r="I2674" s="282"/>
      <c r="J2674" s="284"/>
    </row>
    <row r="2675" spans="1:10" ht="13.5" thickTop="1" x14ac:dyDescent="0.2">
      <c r="A2675" s="285"/>
      <c r="B2675" s="171"/>
      <c r="C2675" s="171"/>
      <c r="D2675" s="171"/>
      <c r="E2675" s="171"/>
      <c r="F2675" s="171"/>
      <c r="G2675" s="171"/>
      <c r="H2675" s="171"/>
      <c r="I2675" s="171"/>
      <c r="J2675" s="286"/>
    </row>
    <row r="2676" spans="1:10" ht="15" x14ac:dyDescent="0.2">
      <c r="A2676" s="273"/>
      <c r="B2676" s="157" t="s">
        <v>399</v>
      </c>
      <c r="C2676" s="268" t="s">
        <v>1472</v>
      </c>
      <c r="D2676" s="268" t="s">
        <v>1473</v>
      </c>
      <c r="E2676" s="525" t="s">
        <v>1474</v>
      </c>
      <c r="F2676" s="525"/>
      <c r="G2676" s="158" t="s">
        <v>1475</v>
      </c>
      <c r="H2676" s="157" t="s">
        <v>1476</v>
      </c>
      <c r="I2676" s="157" t="s">
        <v>1477</v>
      </c>
      <c r="J2676" s="274" t="s">
        <v>1478</v>
      </c>
    </row>
    <row r="2677" spans="1:10" ht="25.5" x14ac:dyDescent="0.2">
      <c r="A2677" s="275" t="s">
        <v>409</v>
      </c>
      <c r="B2677" s="159" t="s">
        <v>2689</v>
      </c>
      <c r="C2677" s="267" t="s">
        <v>68</v>
      </c>
      <c r="D2677" s="267" t="s">
        <v>2690</v>
      </c>
      <c r="E2677" s="526" t="s">
        <v>1527</v>
      </c>
      <c r="F2677" s="526"/>
      <c r="G2677" s="160" t="s">
        <v>8</v>
      </c>
      <c r="H2677" s="161">
        <v>1</v>
      </c>
      <c r="I2677" s="162">
        <v>12.1</v>
      </c>
      <c r="J2677" s="276">
        <v>12.1</v>
      </c>
    </row>
    <row r="2678" spans="1:10" ht="25.5" x14ac:dyDescent="0.2">
      <c r="A2678" s="277" t="s">
        <v>1482</v>
      </c>
      <c r="B2678" s="163" t="s">
        <v>1551</v>
      </c>
      <c r="C2678" s="259" t="s">
        <v>68</v>
      </c>
      <c r="D2678" s="259" t="s">
        <v>1552</v>
      </c>
      <c r="E2678" s="528" t="s">
        <v>1488</v>
      </c>
      <c r="F2678" s="528"/>
      <c r="G2678" s="164" t="s">
        <v>1489</v>
      </c>
      <c r="H2678" s="165">
        <v>8.9999999999999993E-3</v>
      </c>
      <c r="I2678" s="166">
        <v>23.42</v>
      </c>
      <c r="J2678" s="278">
        <v>0.21</v>
      </c>
    </row>
    <row r="2679" spans="1:10" ht="25.5" x14ac:dyDescent="0.2">
      <c r="A2679" s="277" t="s">
        <v>1482</v>
      </c>
      <c r="B2679" s="163" t="s">
        <v>1544</v>
      </c>
      <c r="C2679" s="259" t="s">
        <v>68</v>
      </c>
      <c r="D2679" s="259" t="s">
        <v>1545</v>
      </c>
      <c r="E2679" s="528" t="s">
        <v>1488</v>
      </c>
      <c r="F2679" s="528"/>
      <c r="G2679" s="164" t="s">
        <v>1489</v>
      </c>
      <c r="H2679" s="165">
        <v>8.9999999999999993E-3</v>
      </c>
      <c r="I2679" s="166">
        <v>19.78</v>
      </c>
      <c r="J2679" s="278">
        <v>0.17</v>
      </c>
    </row>
    <row r="2680" spans="1:10" ht="25.5" x14ac:dyDescent="0.2">
      <c r="A2680" s="279" t="s">
        <v>1492</v>
      </c>
      <c r="B2680" s="167" t="s">
        <v>2506</v>
      </c>
      <c r="C2680" s="260" t="s">
        <v>68</v>
      </c>
      <c r="D2680" s="260" t="s">
        <v>2507</v>
      </c>
      <c r="E2680" s="527" t="s">
        <v>1495</v>
      </c>
      <c r="F2680" s="527"/>
      <c r="G2680" s="168" t="s">
        <v>1</v>
      </c>
      <c r="H2680" s="169">
        <v>0.01</v>
      </c>
      <c r="I2680" s="170">
        <v>3.4</v>
      </c>
      <c r="J2680" s="280">
        <v>0.03</v>
      </c>
    </row>
    <row r="2681" spans="1:10" ht="38.25" x14ac:dyDescent="0.2">
      <c r="A2681" s="279" t="s">
        <v>1492</v>
      </c>
      <c r="B2681" s="167" t="s">
        <v>2691</v>
      </c>
      <c r="C2681" s="260" t="s">
        <v>68</v>
      </c>
      <c r="D2681" s="260" t="s">
        <v>2692</v>
      </c>
      <c r="E2681" s="527" t="s">
        <v>1495</v>
      </c>
      <c r="F2681" s="527"/>
      <c r="G2681" s="168" t="s">
        <v>8</v>
      </c>
      <c r="H2681" s="169">
        <v>1.0269999999999999</v>
      </c>
      <c r="I2681" s="170">
        <v>11.39</v>
      </c>
      <c r="J2681" s="280">
        <v>11.69</v>
      </c>
    </row>
    <row r="2682" spans="1:10" x14ac:dyDescent="0.2">
      <c r="A2682" s="281"/>
      <c r="B2682" s="282"/>
      <c r="C2682" s="282"/>
      <c r="D2682" s="282"/>
      <c r="E2682" s="282"/>
      <c r="F2682" s="283"/>
      <c r="G2682" s="282"/>
      <c r="H2682" s="283"/>
      <c r="I2682" s="282"/>
      <c r="J2682" s="284"/>
    </row>
    <row r="2683" spans="1:10" ht="13.5" thickBot="1" x14ac:dyDescent="0.25">
      <c r="A2683" s="281"/>
      <c r="B2683" s="282"/>
      <c r="C2683" s="282"/>
      <c r="D2683" s="282"/>
      <c r="E2683" s="282"/>
      <c r="F2683" s="283"/>
      <c r="G2683" s="282"/>
      <c r="H2683" s="283"/>
      <c r="I2683" s="282"/>
      <c r="J2683" s="284"/>
    </row>
    <row r="2684" spans="1:10" ht="13.5" thickTop="1" x14ac:dyDescent="0.2">
      <c r="A2684" s="285"/>
      <c r="B2684" s="171"/>
      <c r="C2684" s="171"/>
      <c r="D2684" s="171"/>
      <c r="E2684" s="171"/>
      <c r="F2684" s="171"/>
      <c r="G2684" s="171"/>
      <c r="H2684" s="171"/>
      <c r="I2684" s="171"/>
      <c r="J2684" s="286"/>
    </row>
    <row r="2685" spans="1:10" ht="15" x14ac:dyDescent="0.2">
      <c r="A2685" s="273"/>
      <c r="B2685" s="157" t="s">
        <v>399</v>
      </c>
      <c r="C2685" s="268" t="s">
        <v>1472</v>
      </c>
      <c r="D2685" s="268" t="s">
        <v>1473</v>
      </c>
      <c r="E2685" s="525" t="s">
        <v>1474</v>
      </c>
      <c r="F2685" s="525"/>
      <c r="G2685" s="158" t="s">
        <v>1475</v>
      </c>
      <c r="H2685" s="157" t="s">
        <v>1476</v>
      </c>
      <c r="I2685" s="157" t="s">
        <v>1477</v>
      </c>
      <c r="J2685" s="274" t="s">
        <v>1478</v>
      </c>
    </row>
    <row r="2686" spans="1:10" ht="25.5" x14ac:dyDescent="0.2">
      <c r="A2686" s="275" t="s">
        <v>409</v>
      </c>
      <c r="B2686" s="159" t="s">
        <v>2693</v>
      </c>
      <c r="C2686" s="267" t="s">
        <v>68</v>
      </c>
      <c r="D2686" s="267" t="s">
        <v>1257</v>
      </c>
      <c r="E2686" s="526" t="s">
        <v>1527</v>
      </c>
      <c r="F2686" s="526"/>
      <c r="G2686" s="160" t="s">
        <v>8</v>
      </c>
      <c r="H2686" s="161">
        <v>1</v>
      </c>
      <c r="I2686" s="162">
        <v>19.2</v>
      </c>
      <c r="J2686" s="276">
        <v>19.2</v>
      </c>
    </row>
    <row r="2687" spans="1:10" ht="25.5" x14ac:dyDescent="0.2">
      <c r="A2687" s="277" t="s">
        <v>1482</v>
      </c>
      <c r="B2687" s="163" t="s">
        <v>1551</v>
      </c>
      <c r="C2687" s="259" t="s">
        <v>68</v>
      </c>
      <c r="D2687" s="259" t="s">
        <v>1552</v>
      </c>
      <c r="E2687" s="528" t="s">
        <v>1488</v>
      </c>
      <c r="F2687" s="528"/>
      <c r="G2687" s="164" t="s">
        <v>1489</v>
      </c>
      <c r="H2687" s="165">
        <v>1.2999999999999999E-2</v>
      </c>
      <c r="I2687" s="166">
        <v>23.42</v>
      </c>
      <c r="J2687" s="278">
        <v>0.3</v>
      </c>
    </row>
    <row r="2688" spans="1:10" ht="25.5" x14ac:dyDescent="0.2">
      <c r="A2688" s="277" t="s">
        <v>1482</v>
      </c>
      <c r="B2688" s="163" t="s">
        <v>1544</v>
      </c>
      <c r="C2688" s="259" t="s">
        <v>68</v>
      </c>
      <c r="D2688" s="259" t="s">
        <v>1545</v>
      </c>
      <c r="E2688" s="528" t="s">
        <v>1488</v>
      </c>
      <c r="F2688" s="528"/>
      <c r="G2688" s="164" t="s">
        <v>1489</v>
      </c>
      <c r="H2688" s="165">
        <v>1.2999999999999999E-2</v>
      </c>
      <c r="I2688" s="166">
        <v>19.78</v>
      </c>
      <c r="J2688" s="278">
        <v>0.25</v>
      </c>
    </row>
    <row r="2689" spans="1:10" ht="38.25" x14ac:dyDescent="0.2">
      <c r="A2689" s="279" t="s">
        <v>1492</v>
      </c>
      <c r="B2689" s="167" t="s">
        <v>2694</v>
      </c>
      <c r="C2689" s="260" t="s">
        <v>68</v>
      </c>
      <c r="D2689" s="260" t="s">
        <v>2695</v>
      </c>
      <c r="E2689" s="527" t="s">
        <v>1495</v>
      </c>
      <c r="F2689" s="527"/>
      <c r="G2689" s="168" t="s">
        <v>8</v>
      </c>
      <c r="H2689" s="169">
        <v>1.0269999999999999</v>
      </c>
      <c r="I2689" s="170">
        <v>18.14</v>
      </c>
      <c r="J2689" s="280">
        <v>18.62</v>
      </c>
    </row>
    <row r="2690" spans="1:10" ht="25.5" x14ac:dyDescent="0.2">
      <c r="A2690" s="279" t="s">
        <v>1492</v>
      </c>
      <c r="B2690" s="167" t="s">
        <v>2506</v>
      </c>
      <c r="C2690" s="260" t="s">
        <v>68</v>
      </c>
      <c r="D2690" s="260" t="s">
        <v>2507</v>
      </c>
      <c r="E2690" s="527" t="s">
        <v>1495</v>
      </c>
      <c r="F2690" s="527"/>
      <c r="G2690" s="168" t="s">
        <v>1</v>
      </c>
      <c r="H2690" s="169">
        <v>0.01</v>
      </c>
      <c r="I2690" s="170">
        <v>3.4</v>
      </c>
      <c r="J2690" s="280">
        <v>0.03</v>
      </c>
    </row>
    <row r="2691" spans="1:10" x14ac:dyDescent="0.2">
      <c r="A2691" s="281"/>
      <c r="B2691" s="282"/>
      <c r="C2691" s="282"/>
      <c r="D2691" s="282"/>
      <c r="E2691" s="282"/>
      <c r="F2691" s="283"/>
      <c r="G2691" s="282"/>
      <c r="H2691" s="283"/>
      <c r="I2691" s="282"/>
      <c r="J2691" s="284"/>
    </row>
    <row r="2692" spans="1:10" ht="13.5" thickBot="1" x14ac:dyDescent="0.25">
      <c r="A2692" s="281"/>
      <c r="B2692" s="282"/>
      <c r="C2692" s="282"/>
      <c r="D2692" s="282"/>
      <c r="E2692" s="282"/>
      <c r="F2692" s="283"/>
      <c r="G2692" s="282"/>
      <c r="H2692" s="283"/>
      <c r="I2692" s="282"/>
      <c r="J2692" s="284"/>
    </row>
    <row r="2693" spans="1:10" ht="13.5" thickTop="1" x14ac:dyDescent="0.2">
      <c r="A2693" s="285"/>
      <c r="B2693" s="171"/>
      <c r="C2693" s="171"/>
      <c r="D2693" s="171"/>
      <c r="E2693" s="171"/>
      <c r="F2693" s="171"/>
      <c r="G2693" s="171"/>
      <c r="H2693" s="171"/>
      <c r="I2693" s="171"/>
      <c r="J2693" s="286"/>
    </row>
    <row r="2694" spans="1:10" ht="15" x14ac:dyDescent="0.2">
      <c r="A2694" s="273"/>
      <c r="B2694" s="157" t="s">
        <v>399</v>
      </c>
      <c r="C2694" s="268" t="s">
        <v>1472</v>
      </c>
      <c r="D2694" s="268" t="s">
        <v>1473</v>
      </c>
      <c r="E2694" s="525" t="s">
        <v>1474</v>
      </c>
      <c r="F2694" s="525"/>
      <c r="G2694" s="158" t="s">
        <v>1475</v>
      </c>
      <c r="H2694" s="157" t="s">
        <v>1476</v>
      </c>
      <c r="I2694" s="157" t="s">
        <v>1477</v>
      </c>
      <c r="J2694" s="274" t="s">
        <v>1478</v>
      </c>
    </row>
    <row r="2695" spans="1:10" ht="38.25" x14ac:dyDescent="0.2">
      <c r="A2695" s="275" t="s">
        <v>409</v>
      </c>
      <c r="B2695" s="159" t="s">
        <v>2696</v>
      </c>
      <c r="C2695" s="267" t="s">
        <v>68</v>
      </c>
      <c r="D2695" s="267" t="s">
        <v>1259</v>
      </c>
      <c r="E2695" s="526" t="s">
        <v>1527</v>
      </c>
      <c r="F2695" s="526"/>
      <c r="G2695" s="160" t="s">
        <v>8</v>
      </c>
      <c r="H2695" s="161">
        <v>1</v>
      </c>
      <c r="I2695" s="162">
        <v>43.38</v>
      </c>
      <c r="J2695" s="276">
        <v>43.38</v>
      </c>
    </row>
    <row r="2696" spans="1:10" ht="25.5" x14ac:dyDescent="0.2">
      <c r="A2696" s="277" t="s">
        <v>1482</v>
      </c>
      <c r="B2696" s="163" t="s">
        <v>1544</v>
      </c>
      <c r="C2696" s="259" t="s">
        <v>68</v>
      </c>
      <c r="D2696" s="259" t="s">
        <v>1545</v>
      </c>
      <c r="E2696" s="528" t="s">
        <v>1488</v>
      </c>
      <c r="F2696" s="528"/>
      <c r="G2696" s="164" t="s">
        <v>1489</v>
      </c>
      <c r="H2696" s="165">
        <v>6.9699999999999998E-2</v>
      </c>
      <c r="I2696" s="166">
        <v>19.78</v>
      </c>
      <c r="J2696" s="278">
        <v>1.37</v>
      </c>
    </row>
    <row r="2697" spans="1:10" ht="25.5" x14ac:dyDescent="0.2">
      <c r="A2697" s="277" t="s">
        <v>1482</v>
      </c>
      <c r="B2697" s="163" t="s">
        <v>1551</v>
      </c>
      <c r="C2697" s="259" t="s">
        <v>68</v>
      </c>
      <c r="D2697" s="259" t="s">
        <v>1552</v>
      </c>
      <c r="E2697" s="528" t="s">
        <v>1488</v>
      </c>
      <c r="F2697" s="528"/>
      <c r="G2697" s="164" t="s">
        <v>1489</v>
      </c>
      <c r="H2697" s="165">
        <v>6.9699999999999998E-2</v>
      </c>
      <c r="I2697" s="166">
        <v>23.42</v>
      </c>
      <c r="J2697" s="278">
        <v>1.63</v>
      </c>
    </row>
    <row r="2698" spans="1:10" ht="25.5" x14ac:dyDescent="0.2">
      <c r="A2698" s="279" t="s">
        <v>1492</v>
      </c>
      <c r="B2698" s="167" t="s">
        <v>2506</v>
      </c>
      <c r="C2698" s="260" t="s">
        <v>68</v>
      </c>
      <c r="D2698" s="260" t="s">
        <v>2507</v>
      </c>
      <c r="E2698" s="527" t="s">
        <v>1495</v>
      </c>
      <c r="F2698" s="527"/>
      <c r="G2698" s="168" t="s">
        <v>1</v>
      </c>
      <c r="H2698" s="169">
        <v>8.9999999999999993E-3</v>
      </c>
      <c r="I2698" s="170">
        <v>3.4</v>
      </c>
      <c r="J2698" s="280">
        <v>0.03</v>
      </c>
    </row>
    <row r="2699" spans="1:10" ht="38.25" x14ac:dyDescent="0.2">
      <c r="A2699" s="279" t="s">
        <v>1492</v>
      </c>
      <c r="B2699" s="167" t="s">
        <v>2697</v>
      </c>
      <c r="C2699" s="260" t="s">
        <v>68</v>
      </c>
      <c r="D2699" s="260" t="s">
        <v>2698</v>
      </c>
      <c r="E2699" s="527" t="s">
        <v>1495</v>
      </c>
      <c r="F2699" s="527"/>
      <c r="G2699" s="168" t="s">
        <v>8</v>
      </c>
      <c r="H2699" s="169">
        <v>1.0149999999999999</v>
      </c>
      <c r="I2699" s="170">
        <v>39.76</v>
      </c>
      <c r="J2699" s="280">
        <v>40.35</v>
      </c>
    </row>
    <row r="2700" spans="1:10" x14ac:dyDescent="0.2">
      <c r="A2700" s="281"/>
      <c r="B2700" s="282"/>
      <c r="C2700" s="282"/>
      <c r="D2700" s="282"/>
      <c r="E2700" s="282"/>
      <c r="F2700" s="283"/>
      <c r="G2700" s="282"/>
      <c r="H2700" s="283"/>
      <c r="I2700" s="282"/>
      <c r="J2700" s="284"/>
    </row>
    <row r="2701" spans="1:10" ht="13.5" thickBot="1" x14ac:dyDescent="0.25">
      <c r="A2701" s="281"/>
      <c r="B2701" s="282"/>
      <c r="C2701" s="282"/>
      <c r="D2701" s="282"/>
      <c r="E2701" s="282"/>
      <c r="F2701" s="283"/>
      <c r="G2701" s="282"/>
      <c r="H2701" s="283"/>
      <c r="I2701" s="282"/>
      <c r="J2701" s="284"/>
    </row>
    <row r="2702" spans="1:10" ht="13.5" thickTop="1" x14ac:dyDescent="0.2">
      <c r="A2702" s="285"/>
      <c r="B2702" s="171"/>
      <c r="C2702" s="171"/>
      <c r="D2702" s="171"/>
      <c r="E2702" s="171"/>
      <c r="F2702" s="171"/>
      <c r="G2702" s="171"/>
      <c r="H2702" s="171"/>
      <c r="I2702" s="171"/>
      <c r="J2702" s="286"/>
    </row>
    <row r="2703" spans="1:10" ht="15" x14ac:dyDescent="0.2">
      <c r="A2703" s="273"/>
      <c r="B2703" s="157" t="s">
        <v>399</v>
      </c>
      <c r="C2703" s="268" t="s">
        <v>1472</v>
      </c>
      <c r="D2703" s="268" t="s">
        <v>1473</v>
      </c>
      <c r="E2703" s="525" t="s">
        <v>1474</v>
      </c>
      <c r="F2703" s="525"/>
      <c r="G2703" s="158" t="s">
        <v>1475</v>
      </c>
      <c r="H2703" s="157" t="s">
        <v>1476</v>
      </c>
      <c r="I2703" s="157" t="s">
        <v>1477</v>
      </c>
      <c r="J2703" s="274" t="s">
        <v>1478</v>
      </c>
    </row>
    <row r="2704" spans="1:10" ht="38.25" x14ac:dyDescent="0.2">
      <c r="A2704" s="275" t="s">
        <v>409</v>
      </c>
      <c r="B2704" s="159" t="s">
        <v>2699</v>
      </c>
      <c r="C2704" s="267" t="s">
        <v>68</v>
      </c>
      <c r="D2704" s="267" t="s">
        <v>1261</v>
      </c>
      <c r="E2704" s="526" t="s">
        <v>1527</v>
      </c>
      <c r="F2704" s="526"/>
      <c r="G2704" s="160" t="s">
        <v>8</v>
      </c>
      <c r="H2704" s="161">
        <v>1</v>
      </c>
      <c r="I2704" s="162">
        <v>87.85</v>
      </c>
      <c r="J2704" s="276">
        <v>87.85</v>
      </c>
    </row>
    <row r="2705" spans="1:10" ht="25.5" x14ac:dyDescent="0.2">
      <c r="A2705" s="277" t="s">
        <v>1482</v>
      </c>
      <c r="B2705" s="163" t="s">
        <v>1544</v>
      </c>
      <c r="C2705" s="259" t="s">
        <v>68</v>
      </c>
      <c r="D2705" s="259" t="s">
        <v>1545</v>
      </c>
      <c r="E2705" s="528" t="s">
        <v>1488</v>
      </c>
      <c r="F2705" s="528"/>
      <c r="G2705" s="164" t="s">
        <v>1489</v>
      </c>
      <c r="H2705" s="165">
        <v>0.1007</v>
      </c>
      <c r="I2705" s="166">
        <v>19.78</v>
      </c>
      <c r="J2705" s="278">
        <v>1.99</v>
      </c>
    </row>
    <row r="2706" spans="1:10" ht="25.5" x14ac:dyDescent="0.2">
      <c r="A2706" s="277" t="s">
        <v>1482</v>
      </c>
      <c r="B2706" s="163" t="s">
        <v>1551</v>
      </c>
      <c r="C2706" s="259" t="s">
        <v>68</v>
      </c>
      <c r="D2706" s="259" t="s">
        <v>1552</v>
      </c>
      <c r="E2706" s="528" t="s">
        <v>1488</v>
      </c>
      <c r="F2706" s="528"/>
      <c r="G2706" s="164" t="s">
        <v>1489</v>
      </c>
      <c r="H2706" s="165">
        <v>0.1007</v>
      </c>
      <c r="I2706" s="166">
        <v>23.42</v>
      </c>
      <c r="J2706" s="278">
        <v>2.35</v>
      </c>
    </row>
    <row r="2707" spans="1:10" ht="25.5" x14ac:dyDescent="0.2">
      <c r="A2707" s="279" t="s">
        <v>1492</v>
      </c>
      <c r="B2707" s="167" t="s">
        <v>2506</v>
      </c>
      <c r="C2707" s="260" t="s">
        <v>68</v>
      </c>
      <c r="D2707" s="260" t="s">
        <v>2507</v>
      </c>
      <c r="E2707" s="527" t="s">
        <v>1495</v>
      </c>
      <c r="F2707" s="527"/>
      <c r="G2707" s="168" t="s">
        <v>1</v>
      </c>
      <c r="H2707" s="169">
        <v>8.9999999999999993E-3</v>
      </c>
      <c r="I2707" s="170">
        <v>3.4</v>
      </c>
      <c r="J2707" s="280">
        <v>0.03</v>
      </c>
    </row>
    <row r="2708" spans="1:10" ht="38.25" x14ac:dyDescent="0.2">
      <c r="A2708" s="279" t="s">
        <v>1492</v>
      </c>
      <c r="B2708" s="167" t="s">
        <v>2700</v>
      </c>
      <c r="C2708" s="260" t="s">
        <v>68</v>
      </c>
      <c r="D2708" s="260" t="s">
        <v>2701</v>
      </c>
      <c r="E2708" s="527" t="s">
        <v>1495</v>
      </c>
      <c r="F2708" s="527"/>
      <c r="G2708" s="168" t="s">
        <v>8</v>
      </c>
      <c r="H2708" s="169">
        <v>1.0149999999999999</v>
      </c>
      <c r="I2708" s="170">
        <v>82.25</v>
      </c>
      <c r="J2708" s="280">
        <v>83.48</v>
      </c>
    </row>
    <row r="2709" spans="1:10" x14ac:dyDescent="0.2">
      <c r="A2709" s="281"/>
      <c r="B2709" s="282"/>
      <c r="C2709" s="282"/>
      <c r="D2709" s="282"/>
      <c r="E2709" s="282"/>
      <c r="F2709" s="283"/>
      <c r="G2709" s="282"/>
      <c r="H2709" s="283"/>
      <c r="I2709" s="282"/>
      <c r="J2709" s="284"/>
    </row>
    <row r="2710" spans="1:10" ht="13.5" thickBot="1" x14ac:dyDescent="0.25">
      <c r="A2710" s="281"/>
      <c r="B2710" s="282"/>
      <c r="C2710" s="282"/>
      <c r="D2710" s="282"/>
      <c r="E2710" s="282"/>
      <c r="F2710" s="283"/>
      <c r="G2710" s="282"/>
      <c r="H2710" s="283"/>
      <c r="I2710" s="282"/>
      <c r="J2710" s="284"/>
    </row>
    <row r="2711" spans="1:10" ht="13.5" thickTop="1" x14ac:dyDescent="0.2">
      <c r="A2711" s="285"/>
      <c r="B2711" s="171"/>
      <c r="C2711" s="171"/>
      <c r="D2711" s="171"/>
      <c r="E2711" s="171"/>
      <c r="F2711" s="171"/>
      <c r="G2711" s="171"/>
      <c r="H2711" s="171"/>
      <c r="I2711" s="171"/>
      <c r="J2711" s="286"/>
    </row>
    <row r="2712" spans="1:10" ht="15" x14ac:dyDescent="0.2">
      <c r="A2712" s="273"/>
      <c r="B2712" s="157" t="s">
        <v>399</v>
      </c>
      <c r="C2712" s="268" t="s">
        <v>1472</v>
      </c>
      <c r="D2712" s="268" t="s">
        <v>1473</v>
      </c>
      <c r="E2712" s="525" t="s">
        <v>1474</v>
      </c>
      <c r="F2712" s="525"/>
      <c r="G2712" s="158" t="s">
        <v>1475</v>
      </c>
      <c r="H2712" s="157" t="s">
        <v>1476</v>
      </c>
      <c r="I2712" s="157" t="s">
        <v>1477</v>
      </c>
      <c r="J2712" s="274" t="s">
        <v>1478</v>
      </c>
    </row>
    <row r="2713" spans="1:10" ht="38.25" x14ac:dyDescent="0.2">
      <c r="A2713" s="275" t="s">
        <v>409</v>
      </c>
      <c r="B2713" s="159" t="s">
        <v>2702</v>
      </c>
      <c r="C2713" s="267" t="s">
        <v>68</v>
      </c>
      <c r="D2713" s="267" t="s">
        <v>1263</v>
      </c>
      <c r="E2713" s="526" t="s">
        <v>1527</v>
      </c>
      <c r="F2713" s="526"/>
      <c r="G2713" s="160" t="s">
        <v>8</v>
      </c>
      <c r="H2713" s="161">
        <v>1</v>
      </c>
      <c r="I2713" s="162">
        <v>113.71</v>
      </c>
      <c r="J2713" s="276">
        <v>113.71</v>
      </c>
    </row>
    <row r="2714" spans="1:10" ht="25.5" x14ac:dyDescent="0.2">
      <c r="A2714" s="277" t="s">
        <v>1482</v>
      </c>
      <c r="B2714" s="163" t="s">
        <v>1551</v>
      </c>
      <c r="C2714" s="259" t="s">
        <v>68</v>
      </c>
      <c r="D2714" s="259" t="s">
        <v>1552</v>
      </c>
      <c r="E2714" s="528" t="s">
        <v>1488</v>
      </c>
      <c r="F2714" s="528"/>
      <c r="G2714" s="164" t="s">
        <v>1489</v>
      </c>
      <c r="H2714" s="165">
        <v>0.12280000000000001</v>
      </c>
      <c r="I2714" s="166">
        <v>23.42</v>
      </c>
      <c r="J2714" s="278">
        <v>2.87</v>
      </c>
    </row>
    <row r="2715" spans="1:10" ht="25.5" x14ac:dyDescent="0.2">
      <c r="A2715" s="277" t="s">
        <v>1482</v>
      </c>
      <c r="B2715" s="163" t="s">
        <v>1544</v>
      </c>
      <c r="C2715" s="259" t="s">
        <v>68</v>
      </c>
      <c r="D2715" s="259" t="s">
        <v>1545</v>
      </c>
      <c r="E2715" s="528" t="s">
        <v>1488</v>
      </c>
      <c r="F2715" s="528"/>
      <c r="G2715" s="164" t="s">
        <v>1489</v>
      </c>
      <c r="H2715" s="165">
        <v>0.12280000000000001</v>
      </c>
      <c r="I2715" s="166">
        <v>19.78</v>
      </c>
      <c r="J2715" s="278">
        <v>2.42</v>
      </c>
    </row>
    <row r="2716" spans="1:10" ht="38.25" x14ac:dyDescent="0.2">
      <c r="A2716" s="279" t="s">
        <v>1492</v>
      </c>
      <c r="B2716" s="167" t="s">
        <v>2703</v>
      </c>
      <c r="C2716" s="260" t="s">
        <v>68</v>
      </c>
      <c r="D2716" s="260" t="s">
        <v>2704</v>
      </c>
      <c r="E2716" s="527" t="s">
        <v>1495</v>
      </c>
      <c r="F2716" s="527"/>
      <c r="G2716" s="168" t="s">
        <v>8</v>
      </c>
      <c r="H2716" s="169">
        <v>1.0149999999999999</v>
      </c>
      <c r="I2716" s="170">
        <v>106.79</v>
      </c>
      <c r="J2716" s="280">
        <v>108.39</v>
      </c>
    </row>
    <row r="2717" spans="1:10" ht="25.5" x14ac:dyDescent="0.2">
      <c r="A2717" s="279" t="s">
        <v>1492</v>
      </c>
      <c r="B2717" s="167" t="s">
        <v>2506</v>
      </c>
      <c r="C2717" s="260" t="s">
        <v>68</v>
      </c>
      <c r="D2717" s="260" t="s">
        <v>2507</v>
      </c>
      <c r="E2717" s="527" t="s">
        <v>1495</v>
      </c>
      <c r="F2717" s="527"/>
      <c r="G2717" s="168" t="s">
        <v>1</v>
      </c>
      <c r="H2717" s="169">
        <v>8.9999999999999993E-3</v>
      </c>
      <c r="I2717" s="170">
        <v>3.4</v>
      </c>
      <c r="J2717" s="280">
        <v>0.03</v>
      </c>
    </row>
    <row r="2718" spans="1:10" x14ac:dyDescent="0.2">
      <c r="A2718" s="281"/>
      <c r="B2718" s="282"/>
      <c r="C2718" s="282"/>
      <c r="D2718" s="282"/>
      <c r="E2718" s="282"/>
      <c r="F2718" s="283"/>
      <c r="G2718" s="282"/>
      <c r="H2718" s="283"/>
      <c r="I2718" s="282"/>
      <c r="J2718" s="284"/>
    </row>
    <row r="2719" spans="1:10" ht="13.5" thickBot="1" x14ac:dyDescent="0.25">
      <c r="A2719" s="281"/>
      <c r="B2719" s="282"/>
      <c r="C2719" s="282"/>
      <c r="D2719" s="282"/>
      <c r="E2719" s="282"/>
      <c r="F2719" s="283"/>
      <c r="G2719" s="282"/>
      <c r="H2719" s="283"/>
      <c r="I2719" s="282"/>
      <c r="J2719" s="284"/>
    </row>
    <row r="2720" spans="1:10" ht="13.5" thickTop="1" x14ac:dyDescent="0.2">
      <c r="A2720" s="285"/>
      <c r="B2720" s="171"/>
      <c r="C2720" s="171"/>
      <c r="D2720" s="171"/>
      <c r="E2720" s="171"/>
      <c r="F2720" s="171"/>
      <c r="G2720" s="171"/>
      <c r="H2720" s="171"/>
      <c r="I2720" s="171"/>
      <c r="J2720" s="286"/>
    </row>
    <row r="2721" spans="1:10" ht="15" x14ac:dyDescent="0.2">
      <c r="A2721" s="273"/>
      <c r="B2721" s="157" t="s">
        <v>399</v>
      </c>
      <c r="C2721" s="268" t="s">
        <v>1472</v>
      </c>
      <c r="D2721" s="268" t="s">
        <v>1473</v>
      </c>
      <c r="E2721" s="525" t="s">
        <v>1474</v>
      </c>
      <c r="F2721" s="525"/>
      <c r="G2721" s="158" t="s">
        <v>1475</v>
      </c>
      <c r="H2721" s="157" t="s">
        <v>1476</v>
      </c>
      <c r="I2721" s="157" t="s">
        <v>1477</v>
      </c>
      <c r="J2721" s="274" t="s">
        <v>1478</v>
      </c>
    </row>
    <row r="2722" spans="1:10" ht="38.25" x14ac:dyDescent="0.2">
      <c r="A2722" s="275" t="s">
        <v>409</v>
      </c>
      <c r="B2722" s="159" t="s">
        <v>2705</v>
      </c>
      <c r="C2722" s="267" t="s">
        <v>68</v>
      </c>
      <c r="D2722" s="267" t="s">
        <v>1265</v>
      </c>
      <c r="E2722" s="526" t="s">
        <v>1527</v>
      </c>
      <c r="F2722" s="526"/>
      <c r="G2722" s="160" t="s">
        <v>8</v>
      </c>
      <c r="H2722" s="161">
        <v>1</v>
      </c>
      <c r="I2722" s="162">
        <v>179.15</v>
      </c>
      <c r="J2722" s="276">
        <v>179.15</v>
      </c>
    </row>
    <row r="2723" spans="1:10" ht="25.5" x14ac:dyDescent="0.2">
      <c r="A2723" s="277" t="s">
        <v>1482</v>
      </c>
      <c r="B2723" s="163" t="s">
        <v>1551</v>
      </c>
      <c r="C2723" s="259" t="s">
        <v>68</v>
      </c>
      <c r="D2723" s="259" t="s">
        <v>1552</v>
      </c>
      <c r="E2723" s="528" t="s">
        <v>1488</v>
      </c>
      <c r="F2723" s="528"/>
      <c r="G2723" s="164" t="s">
        <v>1489</v>
      </c>
      <c r="H2723" s="165">
        <v>0.17150000000000001</v>
      </c>
      <c r="I2723" s="166">
        <v>23.42</v>
      </c>
      <c r="J2723" s="278">
        <v>4.01</v>
      </c>
    </row>
    <row r="2724" spans="1:10" ht="25.5" x14ac:dyDescent="0.2">
      <c r="A2724" s="277" t="s">
        <v>1482</v>
      </c>
      <c r="B2724" s="163" t="s">
        <v>1544</v>
      </c>
      <c r="C2724" s="259" t="s">
        <v>68</v>
      </c>
      <c r="D2724" s="259" t="s">
        <v>1545</v>
      </c>
      <c r="E2724" s="528" t="s">
        <v>1488</v>
      </c>
      <c r="F2724" s="528"/>
      <c r="G2724" s="164" t="s">
        <v>1489</v>
      </c>
      <c r="H2724" s="165">
        <v>0.17150000000000001</v>
      </c>
      <c r="I2724" s="166">
        <v>19.78</v>
      </c>
      <c r="J2724" s="278">
        <v>3.39</v>
      </c>
    </row>
    <row r="2725" spans="1:10" ht="25.5" x14ac:dyDescent="0.2">
      <c r="A2725" s="279" t="s">
        <v>1492</v>
      </c>
      <c r="B2725" s="167" t="s">
        <v>2506</v>
      </c>
      <c r="C2725" s="260" t="s">
        <v>68</v>
      </c>
      <c r="D2725" s="260" t="s">
        <v>2507</v>
      </c>
      <c r="E2725" s="527" t="s">
        <v>1495</v>
      </c>
      <c r="F2725" s="527"/>
      <c r="G2725" s="168" t="s">
        <v>1</v>
      </c>
      <c r="H2725" s="169">
        <v>8.9999999999999993E-3</v>
      </c>
      <c r="I2725" s="170">
        <v>3.4</v>
      </c>
      <c r="J2725" s="280">
        <v>0.03</v>
      </c>
    </row>
    <row r="2726" spans="1:10" ht="38.25" x14ac:dyDescent="0.2">
      <c r="A2726" s="279" t="s">
        <v>1492</v>
      </c>
      <c r="B2726" s="167" t="s">
        <v>2706</v>
      </c>
      <c r="C2726" s="260" t="s">
        <v>68</v>
      </c>
      <c r="D2726" s="260" t="s">
        <v>2707</v>
      </c>
      <c r="E2726" s="527" t="s">
        <v>1495</v>
      </c>
      <c r="F2726" s="527"/>
      <c r="G2726" s="168" t="s">
        <v>8</v>
      </c>
      <c r="H2726" s="169">
        <v>1.0149999999999999</v>
      </c>
      <c r="I2726" s="170">
        <v>169.19</v>
      </c>
      <c r="J2726" s="280">
        <v>171.72</v>
      </c>
    </row>
    <row r="2727" spans="1:10" x14ac:dyDescent="0.2">
      <c r="A2727" s="281"/>
      <c r="B2727" s="282"/>
      <c r="C2727" s="282"/>
      <c r="D2727" s="282"/>
      <c r="E2727" s="282"/>
      <c r="F2727" s="283"/>
      <c r="G2727" s="282"/>
      <c r="H2727" s="283"/>
      <c r="I2727" s="282"/>
      <c r="J2727" s="284"/>
    </row>
    <row r="2728" spans="1:10" ht="13.5" thickBot="1" x14ac:dyDescent="0.25">
      <c r="A2728" s="281"/>
      <c r="B2728" s="282"/>
      <c r="C2728" s="282"/>
      <c r="D2728" s="282"/>
      <c r="E2728" s="282"/>
      <c r="F2728" s="283"/>
      <c r="G2728" s="282"/>
      <c r="H2728" s="283"/>
      <c r="I2728" s="282"/>
      <c r="J2728" s="284"/>
    </row>
    <row r="2729" spans="1:10" ht="13.5" thickTop="1" x14ac:dyDescent="0.2">
      <c r="A2729" s="285"/>
      <c r="B2729" s="171"/>
      <c r="C2729" s="171"/>
      <c r="D2729" s="171"/>
      <c r="E2729" s="171"/>
      <c r="F2729" s="171"/>
      <c r="G2729" s="171"/>
      <c r="H2729" s="171"/>
      <c r="I2729" s="171"/>
      <c r="J2729" s="286"/>
    </row>
    <row r="2730" spans="1:10" ht="15" x14ac:dyDescent="0.2">
      <c r="A2730" s="273"/>
      <c r="B2730" s="157" t="s">
        <v>399</v>
      </c>
      <c r="C2730" s="268" t="s">
        <v>1472</v>
      </c>
      <c r="D2730" s="268" t="s">
        <v>1473</v>
      </c>
      <c r="E2730" s="525" t="s">
        <v>1474</v>
      </c>
      <c r="F2730" s="525"/>
      <c r="G2730" s="158" t="s">
        <v>1475</v>
      </c>
      <c r="H2730" s="157" t="s">
        <v>1476</v>
      </c>
      <c r="I2730" s="157" t="s">
        <v>1477</v>
      </c>
      <c r="J2730" s="274" t="s">
        <v>1478</v>
      </c>
    </row>
    <row r="2731" spans="1:10" ht="38.25" x14ac:dyDescent="0.2">
      <c r="A2731" s="275" t="s">
        <v>409</v>
      </c>
      <c r="B2731" s="159" t="s">
        <v>2708</v>
      </c>
      <c r="C2731" s="267" t="s">
        <v>68</v>
      </c>
      <c r="D2731" s="267" t="s">
        <v>1271</v>
      </c>
      <c r="E2731" s="526" t="s">
        <v>1527</v>
      </c>
      <c r="F2731" s="526"/>
      <c r="G2731" s="160" t="s">
        <v>8</v>
      </c>
      <c r="H2731" s="161">
        <v>1</v>
      </c>
      <c r="I2731" s="162">
        <v>18.48</v>
      </c>
      <c r="J2731" s="276">
        <v>18.48</v>
      </c>
    </row>
    <row r="2732" spans="1:10" ht="25.5" x14ac:dyDescent="0.2">
      <c r="A2732" s="277" t="s">
        <v>1482</v>
      </c>
      <c r="B2732" s="163" t="s">
        <v>1551</v>
      </c>
      <c r="C2732" s="259" t="s">
        <v>68</v>
      </c>
      <c r="D2732" s="259" t="s">
        <v>1552</v>
      </c>
      <c r="E2732" s="528" t="s">
        <v>1488</v>
      </c>
      <c r="F2732" s="528"/>
      <c r="G2732" s="164" t="s">
        <v>1489</v>
      </c>
      <c r="H2732" s="165">
        <v>0.26129999999999998</v>
      </c>
      <c r="I2732" s="166">
        <v>23.42</v>
      </c>
      <c r="J2732" s="278">
        <v>6.11</v>
      </c>
    </row>
    <row r="2733" spans="1:10" ht="25.5" x14ac:dyDescent="0.2">
      <c r="A2733" s="277" t="s">
        <v>1482</v>
      </c>
      <c r="B2733" s="163" t="s">
        <v>1544</v>
      </c>
      <c r="C2733" s="259" t="s">
        <v>68</v>
      </c>
      <c r="D2733" s="259" t="s">
        <v>1545</v>
      </c>
      <c r="E2733" s="528" t="s">
        <v>1488</v>
      </c>
      <c r="F2733" s="528"/>
      <c r="G2733" s="164" t="s">
        <v>1489</v>
      </c>
      <c r="H2733" s="165">
        <v>5.9400000000000001E-2</v>
      </c>
      <c r="I2733" s="166">
        <v>19.78</v>
      </c>
      <c r="J2733" s="278">
        <v>1.17</v>
      </c>
    </row>
    <row r="2734" spans="1:10" x14ac:dyDescent="0.2">
      <c r="A2734" s="279" t="s">
        <v>1492</v>
      </c>
      <c r="B2734" s="167" t="s">
        <v>1553</v>
      </c>
      <c r="C2734" s="260" t="s">
        <v>68</v>
      </c>
      <c r="D2734" s="260" t="s">
        <v>1554</v>
      </c>
      <c r="E2734" s="527" t="s">
        <v>1495</v>
      </c>
      <c r="F2734" s="527"/>
      <c r="G2734" s="168" t="s">
        <v>1</v>
      </c>
      <c r="H2734" s="169">
        <v>3.9375</v>
      </c>
      <c r="I2734" s="170">
        <v>0.35</v>
      </c>
      <c r="J2734" s="280">
        <v>1.37</v>
      </c>
    </row>
    <row r="2735" spans="1:10" x14ac:dyDescent="0.2">
      <c r="A2735" s="279" t="s">
        <v>1492</v>
      </c>
      <c r="B2735" s="167" t="s">
        <v>1563</v>
      </c>
      <c r="C2735" s="260" t="s">
        <v>68</v>
      </c>
      <c r="D2735" s="260" t="s">
        <v>1564</v>
      </c>
      <c r="E2735" s="527" t="s">
        <v>1495</v>
      </c>
      <c r="F2735" s="527"/>
      <c r="G2735" s="168" t="s">
        <v>8</v>
      </c>
      <c r="H2735" s="169">
        <v>0.625</v>
      </c>
      <c r="I2735" s="170">
        <v>2.4</v>
      </c>
      <c r="J2735" s="280">
        <v>1.5</v>
      </c>
    </row>
    <row r="2736" spans="1:10" ht="38.25" x14ac:dyDescent="0.2">
      <c r="A2736" s="279" t="s">
        <v>1492</v>
      </c>
      <c r="B2736" s="167" t="s">
        <v>1567</v>
      </c>
      <c r="C2736" s="260" t="s">
        <v>68</v>
      </c>
      <c r="D2736" s="260" t="s">
        <v>1568</v>
      </c>
      <c r="E2736" s="527" t="s">
        <v>1495</v>
      </c>
      <c r="F2736" s="527"/>
      <c r="G2736" s="168" t="s">
        <v>1</v>
      </c>
      <c r="H2736" s="169">
        <v>3.9375</v>
      </c>
      <c r="I2736" s="170">
        <v>1.43</v>
      </c>
      <c r="J2736" s="280">
        <v>5.63</v>
      </c>
    </row>
    <row r="2737" spans="1:10" x14ac:dyDescent="0.2">
      <c r="A2737" s="279" t="s">
        <v>1492</v>
      </c>
      <c r="B2737" s="167" t="s">
        <v>2709</v>
      </c>
      <c r="C2737" s="260" t="s">
        <v>68</v>
      </c>
      <c r="D2737" s="260" t="s">
        <v>2710</v>
      </c>
      <c r="E2737" s="527" t="s">
        <v>1495</v>
      </c>
      <c r="F2737" s="527"/>
      <c r="G2737" s="168" t="s">
        <v>8</v>
      </c>
      <c r="H2737" s="169">
        <v>0.15629999999999999</v>
      </c>
      <c r="I2737" s="170">
        <v>6.25</v>
      </c>
      <c r="J2737" s="280">
        <v>0.97</v>
      </c>
    </row>
    <row r="2738" spans="1:10" ht="25.5" x14ac:dyDescent="0.2">
      <c r="A2738" s="279" t="s">
        <v>1492</v>
      </c>
      <c r="B2738" s="167" t="s">
        <v>2711</v>
      </c>
      <c r="C2738" s="260" t="s">
        <v>68</v>
      </c>
      <c r="D2738" s="260" t="s">
        <v>2712</v>
      </c>
      <c r="E2738" s="527" t="s">
        <v>1495</v>
      </c>
      <c r="F2738" s="527"/>
      <c r="G2738" s="168" t="s">
        <v>1</v>
      </c>
      <c r="H2738" s="169">
        <v>1.25</v>
      </c>
      <c r="I2738" s="170">
        <v>1.39</v>
      </c>
      <c r="J2738" s="280">
        <v>1.73</v>
      </c>
    </row>
    <row r="2739" spans="1:10" x14ac:dyDescent="0.2">
      <c r="A2739" s="281"/>
      <c r="B2739" s="282"/>
      <c r="C2739" s="282"/>
      <c r="D2739" s="282"/>
      <c r="E2739" s="282"/>
      <c r="F2739" s="283"/>
      <c r="G2739" s="282"/>
      <c r="H2739" s="283"/>
      <c r="I2739" s="282"/>
      <c r="J2739" s="284"/>
    </row>
    <row r="2740" spans="1:10" ht="13.5" thickBot="1" x14ac:dyDescent="0.25">
      <c r="A2740" s="281"/>
      <c r="B2740" s="282"/>
      <c r="C2740" s="282"/>
      <c r="D2740" s="282"/>
      <c r="E2740" s="282"/>
      <c r="F2740" s="283"/>
      <c r="G2740" s="282"/>
      <c r="H2740" s="283"/>
      <c r="I2740" s="282"/>
      <c r="J2740" s="284"/>
    </row>
    <row r="2741" spans="1:10" ht="13.5" thickTop="1" x14ac:dyDescent="0.2">
      <c r="A2741" s="285"/>
      <c r="B2741" s="171"/>
      <c r="C2741" s="171"/>
      <c r="D2741" s="171"/>
      <c r="E2741" s="171"/>
      <c r="F2741" s="171"/>
      <c r="G2741" s="171"/>
      <c r="H2741" s="171"/>
      <c r="I2741" s="171"/>
      <c r="J2741" s="286"/>
    </row>
    <row r="2742" spans="1:10" ht="15" x14ac:dyDescent="0.2">
      <c r="A2742" s="273"/>
      <c r="B2742" s="157" t="s">
        <v>399</v>
      </c>
      <c r="C2742" s="268" t="s">
        <v>1472</v>
      </c>
      <c r="D2742" s="268" t="s">
        <v>1473</v>
      </c>
      <c r="E2742" s="525" t="s">
        <v>1474</v>
      </c>
      <c r="F2742" s="525"/>
      <c r="G2742" s="158" t="s">
        <v>1475</v>
      </c>
      <c r="H2742" s="157" t="s">
        <v>1476</v>
      </c>
      <c r="I2742" s="157" t="s">
        <v>1477</v>
      </c>
      <c r="J2742" s="274" t="s">
        <v>1478</v>
      </c>
    </row>
    <row r="2743" spans="1:10" ht="25.5" x14ac:dyDescent="0.2">
      <c r="A2743" s="275" t="s">
        <v>409</v>
      </c>
      <c r="B2743" s="159" t="s">
        <v>2713</v>
      </c>
      <c r="C2743" s="267" t="s">
        <v>68</v>
      </c>
      <c r="D2743" s="267" t="s">
        <v>1282</v>
      </c>
      <c r="E2743" s="526" t="s">
        <v>1527</v>
      </c>
      <c r="F2743" s="526"/>
      <c r="G2743" s="160" t="s">
        <v>1</v>
      </c>
      <c r="H2743" s="161">
        <v>1</v>
      </c>
      <c r="I2743" s="162">
        <v>26.52</v>
      </c>
      <c r="J2743" s="276">
        <v>26.52</v>
      </c>
    </row>
    <row r="2744" spans="1:10" ht="25.5" x14ac:dyDescent="0.2">
      <c r="A2744" s="277" t="s">
        <v>1482</v>
      </c>
      <c r="B2744" s="163" t="s">
        <v>2716</v>
      </c>
      <c r="C2744" s="259" t="s">
        <v>68</v>
      </c>
      <c r="D2744" s="259" t="s">
        <v>2717</v>
      </c>
      <c r="E2744" s="528" t="s">
        <v>1527</v>
      </c>
      <c r="F2744" s="528"/>
      <c r="G2744" s="164" t="s">
        <v>1</v>
      </c>
      <c r="H2744" s="165">
        <v>1</v>
      </c>
      <c r="I2744" s="166">
        <v>17.190000000000001</v>
      </c>
      <c r="J2744" s="278">
        <v>17.190000000000001</v>
      </c>
    </row>
    <row r="2745" spans="1:10" ht="38.25" x14ac:dyDescent="0.2">
      <c r="A2745" s="277" t="s">
        <v>1482</v>
      </c>
      <c r="B2745" s="163" t="s">
        <v>2714</v>
      </c>
      <c r="C2745" s="259" t="s">
        <v>68</v>
      </c>
      <c r="D2745" s="259" t="s">
        <v>2715</v>
      </c>
      <c r="E2745" s="528" t="s">
        <v>1527</v>
      </c>
      <c r="F2745" s="528"/>
      <c r="G2745" s="164" t="s">
        <v>1</v>
      </c>
      <c r="H2745" s="165">
        <v>1</v>
      </c>
      <c r="I2745" s="166">
        <v>9.33</v>
      </c>
      <c r="J2745" s="278">
        <v>9.33</v>
      </c>
    </row>
    <row r="2746" spans="1:10" x14ac:dyDescent="0.2">
      <c r="A2746" s="281"/>
      <c r="B2746" s="282"/>
      <c r="C2746" s="282"/>
      <c r="D2746" s="282"/>
      <c r="E2746" s="282"/>
      <c r="F2746" s="283"/>
      <c r="G2746" s="282"/>
      <c r="H2746" s="283"/>
      <c r="I2746" s="282"/>
      <c r="J2746" s="284"/>
    </row>
    <row r="2747" spans="1:10" ht="13.5" thickBot="1" x14ac:dyDescent="0.25">
      <c r="A2747" s="281"/>
      <c r="B2747" s="282"/>
      <c r="C2747" s="282"/>
      <c r="D2747" s="282"/>
      <c r="E2747" s="282"/>
      <c r="F2747" s="283"/>
      <c r="G2747" s="282"/>
      <c r="H2747" s="283"/>
      <c r="I2747" s="282"/>
      <c r="J2747" s="284"/>
    </row>
    <row r="2748" spans="1:10" ht="13.5" thickTop="1" x14ac:dyDescent="0.2">
      <c r="A2748" s="285"/>
      <c r="B2748" s="171"/>
      <c r="C2748" s="171"/>
      <c r="D2748" s="171"/>
      <c r="E2748" s="171"/>
      <c r="F2748" s="171"/>
      <c r="G2748" s="171"/>
      <c r="H2748" s="171"/>
      <c r="I2748" s="171"/>
      <c r="J2748" s="286"/>
    </row>
    <row r="2749" spans="1:10" ht="15" x14ac:dyDescent="0.2">
      <c r="A2749" s="273"/>
      <c r="B2749" s="157" t="s">
        <v>399</v>
      </c>
      <c r="C2749" s="268" t="s">
        <v>1472</v>
      </c>
      <c r="D2749" s="268" t="s">
        <v>1473</v>
      </c>
      <c r="E2749" s="525" t="s">
        <v>1474</v>
      </c>
      <c r="F2749" s="525"/>
      <c r="G2749" s="158" t="s">
        <v>1475</v>
      </c>
      <c r="H2749" s="157" t="s">
        <v>1476</v>
      </c>
      <c r="I2749" s="157" t="s">
        <v>1477</v>
      </c>
      <c r="J2749" s="274" t="s">
        <v>1478</v>
      </c>
    </row>
    <row r="2750" spans="1:10" ht="25.5" x14ac:dyDescent="0.2">
      <c r="A2750" s="275" t="s">
        <v>409</v>
      </c>
      <c r="B2750" s="159" t="s">
        <v>2718</v>
      </c>
      <c r="C2750" s="267" t="s">
        <v>68</v>
      </c>
      <c r="D2750" s="267" t="s">
        <v>2719</v>
      </c>
      <c r="E2750" s="526" t="s">
        <v>1527</v>
      </c>
      <c r="F2750" s="526"/>
      <c r="G2750" s="160" t="s">
        <v>1</v>
      </c>
      <c r="H2750" s="161">
        <v>1</v>
      </c>
      <c r="I2750" s="162">
        <v>28.41</v>
      </c>
      <c r="J2750" s="276">
        <v>28.41</v>
      </c>
    </row>
    <row r="2751" spans="1:10" ht="38.25" x14ac:dyDescent="0.2">
      <c r="A2751" s="277" t="s">
        <v>1482</v>
      </c>
      <c r="B2751" s="163" t="s">
        <v>2714</v>
      </c>
      <c r="C2751" s="259" t="s">
        <v>68</v>
      </c>
      <c r="D2751" s="259" t="s">
        <v>2715</v>
      </c>
      <c r="E2751" s="528" t="s">
        <v>1527</v>
      </c>
      <c r="F2751" s="528"/>
      <c r="G2751" s="164" t="s">
        <v>1</v>
      </c>
      <c r="H2751" s="165">
        <v>1</v>
      </c>
      <c r="I2751" s="166">
        <v>9.33</v>
      </c>
      <c r="J2751" s="278">
        <v>9.33</v>
      </c>
    </row>
    <row r="2752" spans="1:10" ht="25.5" x14ac:dyDescent="0.2">
      <c r="A2752" s="277" t="s">
        <v>1482</v>
      </c>
      <c r="B2752" s="163" t="s">
        <v>2720</v>
      </c>
      <c r="C2752" s="259" t="s">
        <v>68</v>
      </c>
      <c r="D2752" s="259" t="s">
        <v>2721</v>
      </c>
      <c r="E2752" s="528" t="s">
        <v>1527</v>
      </c>
      <c r="F2752" s="528"/>
      <c r="G2752" s="164" t="s">
        <v>1</v>
      </c>
      <c r="H2752" s="165">
        <v>1</v>
      </c>
      <c r="I2752" s="166">
        <v>19.079999999999998</v>
      </c>
      <c r="J2752" s="278">
        <v>19.079999999999998</v>
      </c>
    </row>
    <row r="2753" spans="1:10" x14ac:dyDescent="0.2">
      <c r="A2753" s="281"/>
      <c r="B2753" s="282"/>
      <c r="C2753" s="282"/>
      <c r="D2753" s="282"/>
      <c r="E2753" s="282"/>
      <c r="F2753" s="283"/>
      <c r="G2753" s="282"/>
      <c r="H2753" s="283"/>
      <c r="I2753" s="282"/>
      <c r="J2753" s="284"/>
    </row>
    <row r="2754" spans="1:10" ht="13.5" thickBot="1" x14ac:dyDescent="0.25">
      <c r="A2754" s="281"/>
      <c r="B2754" s="282"/>
      <c r="C2754" s="282"/>
      <c r="D2754" s="282"/>
      <c r="E2754" s="282"/>
      <c r="F2754" s="283"/>
      <c r="G2754" s="282"/>
      <c r="H2754" s="283"/>
      <c r="I2754" s="282"/>
      <c r="J2754" s="284"/>
    </row>
    <row r="2755" spans="1:10" ht="13.5" thickTop="1" x14ac:dyDescent="0.2">
      <c r="A2755" s="285"/>
      <c r="B2755" s="171"/>
      <c r="C2755" s="171"/>
      <c r="D2755" s="171"/>
      <c r="E2755" s="171"/>
      <c r="F2755" s="171"/>
      <c r="G2755" s="171"/>
      <c r="H2755" s="171"/>
      <c r="I2755" s="171"/>
      <c r="J2755" s="286"/>
    </row>
    <row r="2756" spans="1:10" ht="15" x14ac:dyDescent="0.2">
      <c r="A2756" s="273"/>
      <c r="B2756" s="157" t="s">
        <v>399</v>
      </c>
      <c r="C2756" s="268" t="s">
        <v>1472</v>
      </c>
      <c r="D2756" s="268" t="s">
        <v>1473</v>
      </c>
      <c r="E2756" s="525" t="s">
        <v>1474</v>
      </c>
      <c r="F2756" s="525"/>
      <c r="G2756" s="158" t="s">
        <v>1475</v>
      </c>
      <c r="H2756" s="157" t="s">
        <v>1476</v>
      </c>
      <c r="I2756" s="157" t="s">
        <v>1477</v>
      </c>
      <c r="J2756" s="274" t="s">
        <v>1478</v>
      </c>
    </row>
    <row r="2757" spans="1:10" ht="25.5" x14ac:dyDescent="0.2">
      <c r="A2757" s="275" t="s">
        <v>409</v>
      </c>
      <c r="B2757" s="159" t="s">
        <v>2722</v>
      </c>
      <c r="C2757" s="267" t="s">
        <v>68</v>
      </c>
      <c r="D2757" s="267" t="s">
        <v>2723</v>
      </c>
      <c r="E2757" s="526" t="s">
        <v>1527</v>
      </c>
      <c r="F2757" s="526"/>
      <c r="G2757" s="160" t="s">
        <v>1</v>
      </c>
      <c r="H2757" s="161">
        <v>1</v>
      </c>
      <c r="I2757" s="162">
        <v>30.75</v>
      </c>
      <c r="J2757" s="276">
        <v>30.75</v>
      </c>
    </row>
    <row r="2758" spans="1:10" ht="25.5" x14ac:dyDescent="0.2">
      <c r="A2758" s="277" t="s">
        <v>1482</v>
      </c>
      <c r="B2758" s="163" t="s">
        <v>2724</v>
      </c>
      <c r="C2758" s="259" t="s">
        <v>68</v>
      </c>
      <c r="D2758" s="259" t="s">
        <v>2725</v>
      </c>
      <c r="E2758" s="528" t="s">
        <v>1527</v>
      </c>
      <c r="F2758" s="528"/>
      <c r="G2758" s="164" t="s">
        <v>1</v>
      </c>
      <c r="H2758" s="165">
        <v>1</v>
      </c>
      <c r="I2758" s="166">
        <v>21.42</v>
      </c>
      <c r="J2758" s="278">
        <v>21.42</v>
      </c>
    </row>
    <row r="2759" spans="1:10" ht="38.25" x14ac:dyDescent="0.2">
      <c r="A2759" s="277" t="s">
        <v>1482</v>
      </c>
      <c r="B2759" s="163" t="s">
        <v>2714</v>
      </c>
      <c r="C2759" s="259" t="s">
        <v>68</v>
      </c>
      <c r="D2759" s="259" t="s">
        <v>2715</v>
      </c>
      <c r="E2759" s="528" t="s">
        <v>1527</v>
      </c>
      <c r="F2759" s="528"/>
      <c r="G2759" s="164" t="s">
        <v>1</v>
      </c>
      <c r="H2759" s="165">
        <v>1</v>
      </c>
      <c r="I2759" s="166">
        <v>9.33</v>
      </c>
      <c r="J2759" s="278">
        <v>9.33</v>
      </c>
    </row>
    <row r="2760" spans="1:10" x14ac:dyDescent="0.2">
      <c r="A2760" s="281"/>
      <c r="B2760" s="282"/>
      <c r="C2760" s="282"/>
      <c r="D2760" s="282"/>
      <c r="E2760" s="282"/>
      <c r="F2760" s="283"/>
      <c r="G2760" s="282"/>
      <c r="H2760" s="283"/>
      <c r="I2760" s="282"/>
      <c r="J2760" s="284"/>
    </row>
    <row r="2761" spans="1:10" ht="13.5" thickBot="1" x14ac:dyDescent="0.25">
      <c r="A2761" s="281"/>
      <c r="B2761" s="282"/>
      <c r="C2761" s="282"/>
      <c r="D2761" s="282"/>
      <c r="E2761" s="282"/>
      <c r="F2761" s="283"/>
      <c r="G2761" s="282"/>
      <c r="H2761" s="283"/>
      <c r="I2761" s="282"/>
      <c r="J2761" s="284"/>
    </row>
    <row r="2762" spans="1:10" ht="13.5" thickTop="1" x14ac:dyDescent="0.2">
      <c r="A2762" s="285"/>
      <c r="B2762" s="171"/>
      <c r="C2762" s="171"/>
      <c r="D2762" s="171"/>
      <c r="E2762" s="171"/>
      <c r="F2762" s="171"/>
      <c r="G2762" s="171"/>
      <c r="H2762" s="171"/>
      <c r="I2762" s="171"/>
      <c r="J2762" s="286"/>
    </row>
    <row r="2763" spans="1:10" ht="15" x14ac:dyDescent="0.2">
      <c r="A2763" s="273"/>
      <c r="B2763" s="157" t="s">
        <v>399</v>
      </c>
      <c r="C2763" s="268" t="s">
        <v>1472</v>
      </c>
      <c r="D2763" s="268" t="s">
        <v>1473</v>
      </c>
      <c r="E2763" s="525" t="s">
        <v>1474</v>
      </c>
      <c r="F2763" s="525"/>
      <c r="G2763" s="158" t="s">
        <v>1475</v>
      </c>
      <c r="H2763" s="157" t="s">
        <v>1476</v>
      </c>
      <c r="I2763" s="157" t="s">
        <v>1477</v>
      </c>
      <c r="J2763" s="274" t="s">
        <v>1478</v>
      </c>
    </row>
    <row r="2764" spans="1:10" ht="38.25" x14ac:dyDescent="0.2">
      <c r="A2764" s="275" t="s">
        <v>409</v>
      </c>
      <c r="B2764" s="159" t="s">
        <v>2726</v>
      </c>
      <c r="C2764" s="267" t="s">
        <v>68</v>
      </c>
      <c r="D2764" s="267" t="s">
        <v>2727</v>
      </c>
      <c r="E2764" s="526" t="s">
        <v>1527</v>
      </c>
      <c r="F2764" s="526"/>
      <c r="G2764" s="160" t="s">
        <v>1</v>
      </c>
      <c r="H2764" s="161">
        <v>1</v>
      </c>
      <c r="I2764" s="162">
        <v>48.51</v>
      </c>
      <c r="J2764" s="276">
        <v>48.51</v>
      </c>
    </row>
    <row r="2765" spans="1:10" ht="38.25" x14ac:dyDescent="0.2">
      <c r="A2765" s="277" t="s">
        <v>1482</v>
      </c>
      <c r="B2765" s="163" t="s">
        <v>2728</v>
      </c>
      <c r="C2765" s="259" t="s">
        <v>68</v>
      </c>
      <c r="D2765" s="259" t="s">
        <v>2729</v>
      </c>
      <c r="E2765" s="528" t="s">
        <v>1527</v>
      </c>
      <c r="F2765" s="528"/>
      <c r="G2765" s="164" t="s">
        <v>1</v>
      </c>
      <c r="H2765" s="165">
        <v>1</v>
      </c>
      <c r="I2765" s="166">
        <v>39.18</v>
      </c>
      <c r="J2765" s="278">
        <v>39.18</v>
      </c>
    </row>
    <row r="2766" spans="1:10" ht="38.25" x14ac:dyDescent="0.2">
      <c r="A2766" s="277" t="s">
        <v>1482</v>
      </c>
      <c r="B2766" s="163" t="s">
        <v>2714</v>
      </c>
      <c r="C2766" s="259" t="s">
        <v>68</v>
      </c>
      <c r="D2766" s="259" t="s">
        <v>2715</v>
      </c>
      <c r="E2766" s="528" t="s">
        <v>1527</v>
      </c>
      <c r="F2766" s="528"/>
      <c r="G2766" s="164" t="s">
        <v>1</v>
      </c>
      <c r="H2766" s="165">
        <v>1</v>
      </c>
      <c r="I2766" s="166">
        <v>9.33</v>
      </c>
      <c r="J2766" s="278">
        <v>9.33</v>
      </c>
    </row>
    <row r="2767" spans="1:10" x14ac:dyDescent="0.2">
      <c r="A2767" s="281"/>
      <c r="B2767" s="282"/>
      <c r="C2767" s="282"/>
      <c r="D2767" s="282"/>
      <c r="E2767" s="282"/>
      <c r="F2767" s="283"/>
      <c r="G2767" s="282"/>
      <c r="H2767" s="283"/>
      <c r="I2767" s="282"/>
      <c r="J2767" s="284"/>
    </row>
    <row r="2768" spans="1:10" ht="13.5" thickBot="1" x14ac:dyDescent="0.25">
      <c r="A2768" s="281"/>
      <c r="B2768" s="282"/>
      <c r="C2768" s="282"/>
      <c r="D2768" s="282"/>
      <c r="E2768" s="282"/>
      <c r="F2768" s="283"/>
      <c r="G2768" s="282"/>
      <c r="H2768" s="283"/>
      <c r="I2768" s="282"/>
      <c r="J2768" s="284"/>
    </row>
    <row r="2769" spans="1:10" ht="13.5" thickTop="1" x14ac:dyDescent="0.2">
      <c r="A2769" s="285"/>
      <c r="B2769" s="171"/>
      <c r="C2769" s="171"/>
      <c r="D2769" s="171"/>
      <c r="E2769" s="171"/>
      <c r="F2769" s="171"/>
      <c r="G2769" s="171"/>
      <c r="H2769" s="171"/>
      <c r="I2769" s="171"/>
      <c r="J2769" s="286"/>
    </row>
    <row r="2770" spans="1:10" ht="15" x14ac:dyDescent="0.2">
      <c r="A2770" s="273"/>
      <c r="B2770" s="157" t="s">
        <v>399</v>
      </c>
      <c r="C2770" s="268" t="s">
        <v>1472</v>
      </c>
      <c r="D2770" s="268" t="s">
        <v>1473</v>
      </c>
      <c r="E2770" s="525" t="s">
        <v>1474</v>
      </c>
      <c r="F2770" s="525"/>
      <c r="G2770" s="158" t="s">
        <v>1475</v>
      </c>
      <c r="H2770" s="157" t="s">
        <v>1476</v>
      </c>
      <c r="I2770" s="157" t="s">
        <v>1477</v>
      </c>
      <c r="J2770" s="274" t="s">
        <v>1478</v>
      </c>
    </row>
    <row r="2771" spans="1:10" ht="25.5" x14ac:dyDescent="0.2">
      <c r="A2771" s="275" t="s">
        <v>409</v>
      </c>
      <c r="B2771" s="159" t="s">
        <v>2730</v>
      </c>
      <c r="C2771" s="267" t="s">
        <v>68</v>
      </c>
      <c r="D2771" s="267" t="s">
        <v>2731</v>
      </c>
      <c r="E2771" s="526" t="s">
        <v>1527</v>
      </c>
      <c r="F2771" s="526"/>
      <c r="G2771" s="160" t="s">
        <v>1</v>
      </c>
      <c r="H2771" s="161">
        <v>1</v>
      </c>
      <c r="I2771" s="162">
        <v>25.27</v>
      </c>
      <c r="J2771" s="276">
        <v>25.27</v>
      </c>
    </row>
    <row r="2772" spans="1:10" ht="38.25" x14ac:dyDescent="0.2">
      <c r="A2772" s="277" t="s">
        <v>1482</v>
      </c>
      <c r="B2772" s="163" t="s">
        <v>2714</v>
      </c>
      <c r="C2772" s="259" t="s">
        <v>68</v>
      </c>
      <c r="D2772" s="259" t="s">
        <v>2715</v>
      </c>
      <c r="E2772" s="528" t="s">
        <v>1527</v>
      </c>
      <c r="F2772" s="528"/>
      <c r="G2772" s="164" t="s">
        <v>1</v>
      </c>
      <c r="H2772" s="165">
        <v>1</v>
      </c>
      <c r="I2772" s="166">
        <v>9.33</v>
      </c>
      <c r="J2772" s="278">
        <v>9.33</v>
      </c>
    </row>
    <row r="2773" spans="1:10" ht="25.5" x14ac:dyDescent="0.2">
      <c r="A2773" s="277" t="s">
        <v>1482</v>
      </c>
      <c r="B2773" s="163" t="s">
        <v>2732</v>
      </c>
      <c r="C2773" s="259" t="s">
        <v>68</v>
      </c>
      <c r="D2773" s="259" t="s">
        <v>2733</v>
      </c>
      <c r="E2773" s="528" t="s">
        <v>1527</v>
      </c>
      <c r="F2773" s="528"/>
      <c r="G2773" s="164" t="s">
        <v>1</v>
      </c>
      <c r="H2773" s="165">
        <v>1</v>
      </c>
      <c r="I2773" s="166">
        <v>15.94</v>
      </c>
      <c r="J2773" s="278">
        <v>15.94</v>
      </c>
    </row>
    <row r="2774" spans="1:10" x14ac:dyDescent="0.2">
      <c r="A2774" s="281"/>
      <c r="B2774" s="282"/>
      <c r="C2774" s="282"/>
      <c r="D2774" s="282"/>
      <c r="E2774" s="282"/>
      <c r="F2774" s="283"/>
      <c r="G2774" s="282"/>
      <c r="H2774" s="283"/>
      <c r="I2774" s="282"/>
      <c r="J2774" s="284"/>
    </row>
    <row r="2775" spans="1:10" ht="13.5" thickBot="1" x14ac:dyDescent="0.25">
      <c r="A2775" s="281"/>
      <c r="B2775" s="282"/>
      <c r="C2775" s="282"/>
      <c r="D2775" s="282"/>
      <c r="E2775" s="282"/>
      <c r="F2775" s="283"/>
      <c r="G2775" s="282"/>
      <c r="H2775" s="283"/>
      <c r="I2775" s="282"/>
      <c r="J2775" s="284"/>
    </row>
    <row r="2776" spans="1:10" ht="13.5" thickTop="1" x14ac:dyDescent="0.2">
      <c r="A2776" s="285"/>
      <c r="B2776" s="171"/>
      <c r="C2776" s="171"/>
      <c r="D2776" s="171"/>
      <c r="E2776" s="171"/>
      <c r="F2776" s="171"/>
      <c r="G2776" s="171"/>
      <c r="H2776" s="171"/>
      <c r="I2776" s="171"/>
      <c r="J2776" s="286"/>
    </row>
    <row r="2777" spans="1:10" ht="15" x14ac:dyDescent="0.2">
      <c r="A2777" s="273"/>
      <c r="B2777" s="157" t="s">
        <v>399</v>
      </c>
      <c r="C2777" s="268" t="s">
        <v>1472</v>
      </c>
      <c r="D2777" s="268" t="s">
        <v>1473</v>
      </c>
      <c r="E2777" s="525" t="s">
        <v>1474</v>
      </c>
      <c r="F2777" s="525"/>
      <c r="G2777" s="158" t="s">
        <v>1475</v>
      </c>
      <c r="H2777" s="157" t="s">
        <v>1476</v>
      </c>
      <c r="I2777" s="157" t="s">
        <v>1477</v>
      </c>
      <c r="J2777" s="274" t="s">
        <v>1478</v>
      </c>
    </row>
    <row r="2778" spans="1:10" ht="25.5" x14ac:dyDescent="0.2">
      <c r="A2778" s="275" t="s">
        <v>409</v>
      </c>
      <c r="B2778" s="159" t="s">
        <v>2734</v>
      </c>
      <c r="C2778" s="267" t="s">
        <v>68</v>
      </c>
      <c r="D2778" s="267" t="s">
        <v>2735</v>
      </c>
      <c r="E2778" s="526" t="s">
        <v>1527</v>
      </c>
      <c r="F2778" s="526"/>
      <c r="G2778" s="160" t="s">
        <v>1</v>
      </c>
      <c r="H2778" s="161">
        <v>1</v>
      </c>
      <c r="I2778" s="162">
        <v>38.549999999999997</v>
      </c>
      <c r="J2778" s="276">
        <v>38.549999999999997</v>
      </c>
    </row>
    <row r="2779" spans="1:10" ht="38.25" x14ac:dyDescent="0.2">
      <c r="A2779" s="277" t="s">
        <v>1482</v>
      </c>
      <c r="B2779" s="163" t="s">
        <v>2714</v>
      </c>
      <c r="C2779" s="259" t="s">
        <v>68</v>
      </c>
      <c r="D2779" s="259" t="s">
        <v>2715</v>
      </c>
      <c r="E2779" s="528" t="s">
        <v>1527</v>
      </c>
      <c r="F2779" s="528"/>
      <c r="G2779" s="164" t="s">
        <v>1</v>
      </c>
      <c r="H2779" s="165">
        <v>1</v>
      </c>
      <c r="I2779" s="166">
        <v>9.33</v>
      </c>
      <c r="J2779" s="278">
        <v>9.33</v>
      </c>
    </row>
    <row r="2780" spans="1:10" ht="25.5" x14ac:dyDescent="0.2">
      <c r="A2780" s="277" t="s">
        <v>1482</v>
      </c>
      <c r="B2780" s="163" t="s">
        <v>2736</v>
      </c>
      <c r="C2780" s="259" t="s">
        <v>68</v>
      </c>
      <c r="D2780" s="259" t="s">
        <v>2737</v>
      </c>
      <c r="E2780" s="528" t="s">
        <v>1527</v>
      </c>
      <c r="F2780" s="528"/>
      <c r="G2780" s="164" t="s">
        <v>1</v>
      </c>
      <c r="H2780" s="165">
        <v>1</v>
      </c>
      <c r="I2780" s="166">
        <v>29.22</v>
      </c>
      <c r="J2780" s="278">
        <v>29.22</v>
      </c>
    </row>
    <row r="2781" spans="1:10" x14ac:dyDescent="0.2">
      <c r="A2781" s="281"/>
      <c r="B2781" s="282"/>
      <c r="C2781" s="282"/>
      <c r="D2781" s="282"/>
      <c r="E2781" s="282"/>
      <c r="F2781" s="283"/>
      <c r="G2781" s="282"/>
      <c r="H2781" s="283"/>
      <c r="I2781" s="282"/>
      <c r="J2781" s="284"/>
    </row>
    <row r="2782" spans="1:10" ht="13.5" thickBot="1" x14ac:dyDescent="0.25">
      <c r="A2782" s="281"/>
      <c r="B2782" s="282"/>
      <c r="C2782" s="282"/>
      <c r="D2782" s="282"/>
      <c r="E2782" s="282"/>
      <c r="F2782" s="283"/>
      <c r="G2782" s="282"/>
      <c r="H2782" s="283"/>
      <c r="I2782" s="282"/>
      <c r="J2782" s="284"/>
    </row>
    <row r="2783" spans="1:10" ht="13.5" thickTop="1" x14ac:dyDescent="0.2">
      <c r="A2783" s="285"/>
      <c r="B2783" s="171"/>
      <c r="C2783" s="171"/>
      <c r="D2783" s="171"/>
      <c r="E2783" s="171"/>
      <c r="F2783" s="171"/>
      <c r="G2783" s="171"/>
      <c r="H2783" s="171"/>
      <c r="I2783" s="171"/>
      <c r="J2783" s="286"/>
    </row>
    <row r="2784" spans="1:10" ht="15" x14ac:dyDescent="0.2">
      <c r="A2784" s="273"/>
      <c r="B2784" s="157" t="s">
        <v>399</v>
      </c>
      <c r="C2784" s="268" t="s">
        <v>1472</v>
      </c>
      <c r="D2784" s="268" t="s">
        <v>1473</v>
      </c>
      <c r="E2784" s="525" t="s">
        <v>1474</v>
      </c>
      <c r="F2784" s="525"/>
      <c r="G2784" s="158" t="s">
        <v>1475</v>
      </c>
      <c r="H2784" s="157" t="s">
        <v>1476</v>
      </c>
      <c r="I2784" s="157" t="s">
        <v>1477</v>
      </c>
      <c r="J2784" s="274" t="s">
        <v>1478</v>
      </c>
    </row>
    <row r="2785" spans="1:10" ht="25.5" x14ac:dyDescent="0.2">
      <c r="A2785" s="275" t="s">
        <v>409</v>
      </c>
      <c r="B2785" s="159" t="s">
        <v>2738</v>
      </c>
      <c r="C2785" s="267" t="s">
        <v>68</v>
      </c>
      <c r="D2785" s="267" t="s">
        <v>2739</v>
      </c>
      <c r="E2785" s="526" t="s">
        <v>1527</v>
      </c>
      <c r="F2785" s="526"/>
      <c r="G2785" s="160" t="s">
        <v>1</v>
      </c>
      <c r="H2785" s="161">
        <v>1</v>
      </c>
      <c r="I2785" s="162">
        <v>51.82</v>
      </c>
      <c r="J2785" s="276">
        <v>51.82</v>
      </c>
    </row>
    <row r="2786" spans="1:10" ht="25.5" x14ac:dyDescent="0.2">
      <c r="A2786" s="277" t="s">
        <v>1482</v>
      </c>
      <c r="B2786" s="163" t="s">
        <v>2740</v>
      </c>
      <c r="C2786" s="259" t="s">
        <v>68</v>
      </c>
      <c r="D2786" s="259" t="s">
        <v>2741</v>
      </c>
      <c r="E2786" s="528" t="s">
        <v>1527</v>
      </c>
      <c r="F2786" s="528"/>
      <c r="G2786" s="164" t="s">
        <v>1</v>
      </c>
      <c r="H2786" s="165">
        <v>1</v>
      </c>
      <c r="I2786" s="166">
        <v>42.49</v>
      </c>
      <c r="J2786" s="278">
        <v>42.49</v>
      </c>
    </row>
    <row r="2787" spans="1:10" ht="38.25" x14ac:dyDescent="0.2">
      <c r="A2787" s="277" t="s">
        <v>1482</v>
      </c>
      <c r="B2787" s="163" t="s">
        <v>2714</v>
      </c>
      <c r="C2787" s="259" t="s">
        <v>68</v>
      </c>
      <c r="D2787" s="259" t="s">
        <v>2715</v>
      </c>
      <c r="E2787" s="528" t="s">
        <v>1527</v>
      </c>
      <c r="F2787" s="528"/>
      <c r="G2787" s="164" t="s">
        <v>1</v>
      </c>
      <c r="H2787" s="165">
        <v>1</v>
      </c>
      <c r="I2787" s="166">
        <v>9.33</v>
      </c>
      <c r="J2787" s="278">
        <v>9.33</v>
      </c>
    </row>
    <row r="2788" spans="1:10" x14ac:dyDescent="0.2">
      <c r="A2788" s="281"/>
      <c r="B2788" s="282"/>
      <c r="C2788" s="282"/>
      <c r="D2788" s="282"/>
      <c r="E2788" s="282"/>
      <c r="F2788" s="283"/>
      <c r="G2788" s="282"/>
      <c r="H2788" s="283"/>
      <c r="I2788" s="282"/>
      <c r="J2788" s="284"/>
    </row>
    <row r="2789" spans="1:10" ht="13.5" thickBot="1" x14ac:dyDescent="0.25">
      <c r="A2789" s="281"/>
      <c r="B2789" s="282"/>
      <c r="C2789" s="282"/>
      <c r="D2789" s="282"/>
      <c r="E2789" s="282"/>
      <c r="F2789" s="283"/>
      <c r="G2789" s="282"/>
      <c r="H2789" s="283"/>
      <c r="I2789" s="282"/>
      <c r="J2789" s="284"/>
    </row>
    <row r="2790" spans="1:10" ht="13.5" thickTop="1" x14ac:dyDescent="0.2">
      <c r="A2790" s="285"/>
      <c r="B2790" s="171"/>
      <c r="C2790" s="171"/>
      <c r="D2790" s="171"/>
      <c r="E2790" s="171"/>
      <c r="F2790" s="171"/>
      <c r="G2790" s="171"/>
      <c r="H2790" s="171"/>
      <c r="I2790" s="171"/>
      <c r="J2790" s="286"/>
    </row>
    <row r="2791" spans="1:10" ht="15" x14ac:dyDescent="0.2">
      <c r="A2791" s="273"/>
      <c r="B2791" s="157" t="s">
        <v>399</v>
      </c>
      <c r="C2791" s="268" t="s">
        <v>1472</v>
      </c>
      <c r="D2791" s="268" t="s">
        <v>1473</v>
      </c>
      <c r="E2791" s="525" t="s">
        <v>1474</v>
      </c>
      <c r="F2791" s="525"/>
      <c r="G2791" s="158" t="s">
        <v>1475</v>
      </c>
      <c r="H2791" s="157" t="s">
        <v>1476</v>
      </c>
      <c r="I2791" s="157" t="s">
        <v>1477</v>
      </c>
      <c r="J2791" s="274" t="s">
        <v>1478</v>
      </c>
    </row>
    <row r="2792" spans="1:10" ht="25.5" x14ac:dyDescent="0.2">
      <c r="A2792" s="275" t="s">
        <v>409</v>
      </c>
      <c r="B2792" s="159" t="s">
        <v>2742</v>
      </c>
      <c r="C2792" s="267" t="s">
        <v>68</v>
      </c>
      <c r="D2792" s="267" t="s">
        <v>1285</v>
      </c>
      <c r="E2792" s="526" t="s">
        <v>1527</v>
      </c>
      <c r="F2792" s="526"/>
      <c r="G2792" s="160" t="s">
        <v>1</v>
      </c>
      <c r="H2792" s="161">
        <v>1</v>
      </c>
      <c r="I2792" s="162">
        <v>68.19</v>
      </c>
      <c r="J2792" s="276">
        <v>68.19</v>
      </c>
    </row>
    <row r="2793" spans="1:10" ht="25.5" x14ac:dyDescent="0.2">
      <c r="A2793" s="277" t="s">
        <v>1482</v>
      </c>
      <c r="B2793" s="163" t="s">
        <v>2743</v>
      </c>
      <c r="C2793" s="259" t="s">
        <v>68</v>
      </c>
      <c r="D2793" s="259" t="s">
        <v>2744</v>
      </c>
      <c r="E2793" s="528" t="s">
        <v>1527</v>
      </c>
      <c r="F2793" s="528"/>
      <c r="G2793" s="164" t="s">
        <v>1</v>
      </c>
      <c r="H2793" s="165">
        <v>1</v>
      </c>
      <c r="I2793" s="166">
        <v>58.86</v>
      </c>
      <c r="J2793" s="278">
        <v>58.86</v>
      </c>
    </row>
    <row r="2794" spans="1:10" ht="38.25" x14ac:dyDescent="0.2">
      <c r="A2794" s="277" t="s">
        <v>1482</v>
      </c>
      <c r="B2794" s="163" t="s">
        <v>2714</v>
      </c>
      <c r="C2794" s="259" t="s">
        <v>68</v>
      </c>
      <c r="D2794" s="259" t="s">
        <v>2715</v>
      </c>
      <c r="E2794" s="528" t="s">
        <v>1527</v>
      </c>
      <c r="F2794" s="528"/>
      <c r="G2794" s="164" t="s">
        <v>1</v>
      </c>
      <c r="H2794" s="165">
        <v>1</v>
      </c>
      <c r="I2794" s="166">
        <v>9.33</v>
      </c>
      <c r="J2794" s="278">
        <v>9.33</v>
      </c>
    </row>
    <row r="2795" spans="1:10" x14ac:dyDescent="0.2">
      <c r="A2795" s="281"/>
      <c r="B2795" s="282"/>
      <c r="C2795" s="282"/>
      <c r="D2795" s="282"/>
      <c r="E2795" s="282"/>
      <c r="F2795" s="283"/>
      <c r="G2795" s="282"/>
      <c r="H2795" s="283"/>
      <c r="I2795" s="282"/>
      <c r="J2795" s="284"/>
    </row>
    <row r="2796" spans="1:10" ht="13.5" thickBot="1" x14ac:dyDescent="0.25">
      <c r="A2796" s="281"/>
      <c r="B2796" s="282"/>
      <c r="C2796" s="282"/>
      <c r="D2796" s="282"/>
      <c r="E2796" s="282"/>
      <c r="F2796" s="283"/>
      <c r="G2796" s="282"/>
      <c r="H2796" s="283"/>
      <c r="I2796" s="282"/>
      <c r="J2796" s="284"/>
    </row>
    <row r="2797" spans="1:10" ht="13.5" thickTop="1" x14ac:dyDescent="0.2">
      <c r="A2797" s="285"/>
      <c r="B2797" s="171"/>
      <c r="C2797" s="171"/>
      <c r="D2797" s="171"/>
      <c r="E2797" s="171"/>
      <c r="F2797" s="171"/>
      <c r="G2797" s="171"/>
      <c r="H2797" s="171"/>
      <c r="I2797" s="171"/>
      <c r="J2797" s="286"/>
    </row>
    <row r="2798" spans="1:10" ht="15" x14ac:dyDescent="0.2">
      <c r="A2798" s="273"/>
      <c r="B2798" s="157" t="s">
        <v>399</v>
      </c>
      <c r="C2798" s="268" t="s">
        <v>1472</v>
      </c>
      <c r="D2798" s="268" t="s">
        <v>1473</v>
      </c>
      <c r="E2798" s="525" t="s">
        <v>1474</v>
      </c>
      <c r="F2798" s="525"/>
      <c r="G2798" s="158" t="s">
        <v>1475</v>
      </c>
      <c r="H2798" s="157" t="s">
        <v>1476</v>
      </c>
      <c r="I2798" s="157" t="s">
        <v>1477</v>
      </c>
      <c r="J2798" s="274" t="s">
        <v>1478</v>
      </c>
    </row>
    <row r="2799" spans="1:10" ht="25.5" x14ac:dyDescent="0.2">
      <c r="A2799" s="275" t="s">
        <v>409</v>
      </c>
      <c r="B2799" s="159" t="s">
        <v>2745</v>
      </c>
      <c r="C2799" s="267" t="s">
        <v>68</v>
      </c>
      <c r="D2799" s="267" t="s">
        <v>2746</v>
      </c>
      <c r="E2799" s="526" t="s">
        <v>1527</v>
      </c>
      <c r="F2799" s="526"/>
      <c r="G2799" s="160" t="s">
        <v>1</v>
      </c>
      <c r="H2799" s="161">
        <v>1</v>
      </c>
      <c r="I2799" s="162">
        <v>26.3</v>
      </c>
      <c r="J2799" s="276">
        <v>26.3</v>
      </c>
    </row>
    <row r="2800" spans="1:10" ht="25.5" x14ac:dyDescent="0.2">
      <c r="A2800" s="277" t="s">
        <v>1482</v>
      </c>
      <c r="B2800" s="163" t="s">
        <v>1544</v>
      </c>
      <c r="C2800" s="259" t="s">
        <v>68</v>
      </c>
      <c r="D2800" s="259" t="s">
        <v>1545</v>
      </c>
      <c r="E2800" s="528" t="s">
        <v>1488</v>
      </c>
      <c r="F2800" s="528"/>
      <c r="G2800" s="164" t="s">
        <v>1489</v>
      </c>
      <c r="H2800" s="165">
        <v>0.12503120000000001</v>
      </c>
      <c r="I2800" s="166">
        <v>19.78</v>
      </c>
      <c r="J2800" s="278">
        <v>2.4700000000000002</v>
      </c>
    </row>
    <row r="2801" spans="1:10" ht="25.5" x14ac:dyDescent="0.2">
      <c r="A2801" s="277" t="s">
        <v>1482</v>
      </c>
      <c r="B2801" s="163" t="s">
        <v>1551</v>
      </c>
      <c r="C2801" s="259" t="s">
        <v>68</v>
      </c>
      <c r="D2801" s="259" t="s">
        <v>1552</v>
      </c>
      <c r="E2801" s="528" t="s">
        <v>1488</v>
      </c>
      <c r="F2801" s="528"/>
      <c r="G2801" s="164" t="s">
        <v>1489</v>
      </c>
      <c r="H2801" s="165">
        <v>0.40010000000000001</v>
      </c>
      <c r="I2801" s="166">
        <v>23.42</v>
      </c>
      <c r="J2801" s="278">
        <v>9.3699999999999992</v>
      </c>
    </row>
    <row r="2802" spans="1:10" x14ac:dyDescent="0.2">
      <c r="A2802" s="279" t="s">
        <v>1492</v>
      </c>
      <c r="B2802" s="167" t="s">
        <v>2747</v>
      </c>
      <c r="C2802" s="260" t="s">
        <v>68</v>
      </c>
      <c r="D2802" s="260" t="s">
        <v>2748</v>
      </c>
      <c r="E2802" s="527" t="s">
        <v>1495</v>
      </c>
      <c r="F2802" s="527"/>
      <c r="G2802" s="168" t="s">
        <v>1</v>
      </c>
      <c r="H2802" s="169">
        <v>1</v>
      </c>
      <c r="I2802" s="170">
        <v>9.1199999999999992</v>
      </c>
      <c r="J2802" s="280">
        <v>9.1199999999999992</v>
      </c>
    </row>
    <row r="2803" spans="1:10" x14ac:dyDescent="0.2">
      <c r="A2803" s="279" t="s">
        <v>1492</v>
      </c>
      <c r="B2803" s="167" t="s">
        <v>2749</v>
      </c>
      <c r="C2803" s="260" t="s">
        <v>68</v>
      </c>
      <c r="D2803" s="260" t="s">
        <v>2750</v>
      </c>
      <c r="E2803" s="527" t="s">
        <v>1495</v>
      </c>
      <c r="F2803" s="527"/>
      <c r="G2803" s="168" t="s">
        <v>1</v>
      </c>
      <c r="H2803" s="169">
        <v>2</v>
      </c>
      <c r="I2803" s="170">
        <v>2.67</v>
      </c>
      <c r="J2803" s="280">
        <v>5.34</v>
      </c>
    </row>
    <row r="2804" spans="1:10" x14ac:dyDescent="0.2">
      <c r="A2804" s="281"/>
      <c r="B2804" s="282"/>
      <c r="C2804" s="282"/>
      <c r="D2804" s="282"/>
      <c r="E2804" s="282"/>
      <c r="F2804" s="283"/>
      <c r="G2804" s="282"/>
      <c r="H2804" s="283"/>
      <c r="I2804" s="282"/>
      <c r="J2804" s="284"/>
    </row>
    <row r="2805" spans="1:10" ht="13.5" thickBot="1" x14ac:dyDescent="0.25">
      <c r="A2805" s="281"/>
      <c r="B2805" s="282"/>
      <c r="C2805" s="282"/>
      <c r="D2805" s="282"/>
      <c r="E2805" s="282"/>
      <c r="F2805" s="283"/>
      <c r="G2805" s="282"/>
      <c r="H2805" s="283"/>
      <c r="I2805" s="282"/>
      <c r="J2805" s="284"/>
    </row>
    <row r="2806" spans="1:10" ht="13.5" thickTop="1" x14ac:dyDescent="0.2">
      <c r="A2806" s="285"/>
      <c r="B2806" s="171"/>
      <c r="C2806" s="171"/>
      <c r="D2806" s="171"/>
      <c r="E2806" s="171"/>
      <c r="F2806" s="171"/>
      <c r="G2806" s="171"/>
      <c r="H2806" s="171"/>
      <c r="I2806" s="171"/>
      <c r="J2806" s="286"/>
    </row>
    <row r="2807" spans="1:10" ht="15" x14ac:dyDescent="0.2">
      <c r="A2807" s="273"/>
      <c r="B2807" s="157" t="s">
        <v>399</v>
      </c>
      <c r="C2807" s="268" t="s">
        <v>1472</v>
      </c>
      <c r="D2807" s="268" t="s">
        <v>1473</v>
      </c>
      <c r="E2807" s="525" t="s">
        <v>1474</v>
      </c>
      <c r="F2807" s="525"/>
      <c r="G2807" s="158" t="s">
        <v>1475</v>
      </c>
      <c r="H2807" s="157" t="s">
        <v>1476</v>
      </c>
      <c r="I2807" s="157" t="s">
        <v>1477</v>
      </c>
      <c r="J2807" s="274" t="s">
        <v>1478</v>
      </c>
    </row>
    <row r="2808" spans="1:10" ht="38.25" x14ac:dyDescent="0.2">
      <c r="A2808" s="275" t="s">
        <v>409</v>
      </c>
      <c r="B2808" s="159" t="s">
        <v>2751</v>
      </c>
      <c r="C2808" s="267" t="s">
        <v>68</v>
      </c>
      <c r="D2808" s="267" t="s">
        <v>1293</v>
      </c>
      <c r="E2808" s="526" t="s">
        <v>1527</v>
      </c>
      <c r="F2808" s="526"/>
      <c r="G2808" s="160" t="s">
        <v>1</v>
      </c>
      <c r="H2808" s="161">
        <v>1</v>
      </c>
      <c r="I2808" s="162">
        <v>101.98</v>
      </c>
      <c r="J2808" s="276">
        <v>101.98</v>
      </c>
    </row>
    <row r="2809" spans="1:10" ht="25.5" x14ac:dyDescent="0.2">
      <c r="A2809" s="277" t="s">
        <v>1482</v>
      </c>
      <c r="B2809" s="163" t="s">
        <v>1544</v>
      </c>
      <c r="C2809" s="259" t="s">
        <v>68</v>
      </c>
      <c r="D2809" s="259" t="s">
        <v>1545</v>
      </c>
      <c r="E2809" s="528" t="s">
        <v>1488</v>
      </c>
      <c r="F2809" s="528"/>
      <c r="G2809" s="164" t="s">
        <v>1489</v>
      </c>
      <c r="H2809" s="165">
        <v>0.1801875</v>
      </c>
      <c r="I2809" s="166">
        <v>19.78</v>
      </c>
      <c r="J2809" s="278">
        <v>3.56</v>
      </c>
    </row>
    <row r="2810" spans="1:10" ht="25.5" x14ac:dyDescent="0.2">
      <c r="A2810" s="277" t="s">
        <v>1482</v>
      </c>
      <c r="B2810" s="163" t="s">
        <v>1551</v>
      </c>
      <c r="C2810" s="259" t="s">
        <v>68</v>
      </c>
      <c r="D2810" s="259" t="s">
        <v>1552</v>
      </c>
      <c r="E2810" s="528" t="s">
        <v>1488</v>
      </c>
      <c r="F2810" s="528"/>
      <c r="G2810" s="164" t="s">
        <v>1489</v>
      </c>
      <c r="H2810" s="165">
        <v>0.5766</v>
      </c>
      <c r="I2810" s="166">
        <v>23.42</v>
      </c>
      <c r="J2810" s="278">
        <v>13.5</v>
      </c>
    </row>
    <row r="2811" spans="1:10" ht="25.5" x14ac:dyDescent="0.2">
      <c r="A2811" s="279" t="s">
        <v>1492</v>
      </c>
      <c r="B2811" s="167" t="s">
        <v>2754</v>
      </c>
      <c r="C2811" s="260" t="s">
        <v>68</v>
      </c>
      <c r="D2811" s="260" t="s">
        <v>2755</v>
      </c>
      <c r="E2811" s="527" t="s">
        <v>1495</v>
      </c>
      <c r="F2811" s="527"/>
      <c r="G2811" s="168" t="s">
        <v>1</v>
      </c>
      <c r="H2811" s="169">
        <v>1</v>
      </c>
      <c r="I2811" s="170">
        <v>4.13</v>
      </c>
      <c r="J2811" s="280">
        <v>4.13</v>
      </c>
    </row>
    <row r="2812" spans="1:10" ht="38.25" x14ac:dyDescent="0.2">
      <c r="A2812" s="279" t="s">
        <v>1492</v>
      </c>
      <c r="B2812" s="167" t="s">
        <v>2752</v>
      </c>
      <c r="C2812" s="260" t="s">
        <v>68</v>
      </c>
      <c r="D2812" s="260" t="s">
        <v>2753</v>
      </c>
      <c r="E2812" s="527" t="s">
        <v>1495</v>
      </c>
      <c r="F2812" s="527"/>
      <c r="G2812" s="168" t="s">
        <v>1</v>
      </c>
      <c r="H2812" s="169">
        <v>1</v>
      </c>
      <c r="I2812" s="170">
        <v>80.790000000000006</v>
      </c>
      <c r="J2812" s="280">
        <v>80.790000000000006</v>
      </c>
    </row>
    <row r="2813" spans="1:10" x14ac:dyDescent="0.2">
      <c r="A2813" s="281"/>
      <c r="B2813" s="282"/>
      <c r="C2813" s="282"/>
      <c r="D2813" s="282"/>
      <c r="E2813" s="282"/>
      <c r="F2813" s="283"/>
      <c r="G2813" s="282"/>
      <c r="H2813" s="283"/>
      <c r="I2813" s="282"/>
      <c r="J2813" s="284"/>
    </row>
    <row r="2814" spans="1:10" ht="13.5" thickBot="1" x14ac:dyDescent="0.25">
      <c r="A2814" s="281"/>
      <c r="B2814" s="282"/>
      <c r="C2814" s="282"/>
      <c r="D2814" s="282"/>
      <c r="E2814" s="282"/>
      <c r="F2814" s="283"/>
      <c r="G2814" s="282"/>
      <c r="H2814" s="283"/>
      <c r="I2814" s="282"/>
      <c r="J2814" s="284"/>
    </row>
    <row r="2815" spans="1:10" ht="13.5" thickTop="1" x14ac:dyDescent="0.2">
      <c r="A2815" s="285"/>
      <c r="B2815" s="171"/>
      <c r="C2815" s="171"/>
      <c r="D2815" s="171"/>
      <c r="E2815" s="171"/>
      <c r="F2815" s="171"/>
      <c r="G2815" s="171"/>
      <c r="H2815" s="171"/>
      <c r="I2815" s="171"/>
      <c r="J2815" s="286"/>
    </row>
    <row r="2816" spans="1:10" ht="15" x14ac:dyDescent="0.2">
      <c r="A2816" s="273"/>
      <c r="B2816" s="157" t="s">
        <v>399</v>
      </c>
      <c r="C2816" s="268" t="s">
        <v>1472</v>
      </c>
      <c r="D2816" s="268" t="s">
        <v>1473</v>
      </c>
      <c r="E2816" s="525" t="s">
        <v>1474</v>
      </c>
      <c r="F2816" s="525"/>
      <c r="G2816" s="158" t="s">
        <v>1475</v>
      </c>
      <c r="H2816" s="157" t="s">
        <v>1476</v>
      </c>
      <c r="I2816" s="157" t="s">
        <v>1477</v>
      </c>
      <c r="J2816" s="274" t="s">
        <v>1478</v>
      </c>
    </row>
    <row r="2817" spans="1:10" ht="25.5" x14ac:dyDescent="0.2">
      <c r="A2817" s="275" t="s">
        <v>409</v>
      </c>
      <c r="B2817" s="159" t="s">
        <v>2756</v>
      </c>
      <c r="C2817" s="267" t="s">
        <v>68</v>
      </c>
      <c r="D2817" s="267" t="s">
        <v>1297</v>
      </c>
      <c r="E2817" s="526" t="s">
        <v>1527</v>
      </c>
      <c r="F2817" s="526"/>
      <c r="G2817" s="160" t="s">
        <v>1</v>
      </c>
      <c r="H2817" s="161">
        <v>1</v>
      </c>
      <c r="I2817" s="162">
        <v>40.159999999999997</v>
      </c>
      <c r="J2817" s="276">
        <v>40.159999999999997</v>
      </c>
    </row>
    <row r="2818" spans="1:10" ht="25.5" x14ac:dyDescent="0.2">
      <c r="A2818" s="277" t="s">
        <v>1482</v>
      </c>
      <c r="B2818" s="163" t="s">
        <v>1544</v>
      </c>
      <c r="C2818" s="259" t="s">
        <v>68</v>
      </c>
      <c r="D2818" s="259" t="s">
        <v>1545</v>
      </c>
      <c r="E2818" s="528" t="s">
        <v>1488</v>
      </c>
      <c r="F2818" s="528"/>
      <c r="G2818" s="164" t="s">
        <v>1489</v>
      </c>
      <c r="H2818" s="165">
        <v>0.57199999999999995</v>
      </c>
      <c r="I2818" s="166">
        <v>19.78</v>
      </c>
      <c r="J2818" s="278">
        <v>11.31</v>
      </c>
    </row>
    <row r="2819" spans="1:10" ht="25.5" x14ac:dyDescent="0.2">
      <c r="A2819" s="277" t="s">
        <v>1482</v>
      </c>
      <c r="B2819" s="163" t="s">
        <v>1551</v>
      </c>
      <c r="C2819" s="259" t="s">
        <v>68</v>
      </c>
      <c r="D2819" s="259" t="s">
        <v>1552</v>
      </c>
      <c r="E2819" s="528" t="s">
        <v>1488</v>
      </c>
      <c r="F2819" s="528"/>
      <c r="G2819" s="164" t="s">
        <v>1489</v>
      </c>
      <c r="H2819" s="165">
        <v>0.57199999999999995</v>
      </c>
      <c r="I2819" s="166">
        <v>23.42</v>
      </c>
      <c r="J2819" s="278">
        <v>13.39</v>
      </c>
    </row>
    <row r="2820" spans="1:10" x14ac:dyDescent="0.2">
      <c r="A2820" s="279" t="s">
        <v>1492</v>
      </c>
      <c r="B2820" s="167" t="s">
        <v>2757</v>
      </c>
      <c r="C2820" s="260" t="s">
        <v>68</v>
      </c>
      <c r="D2820" s="260" t="s">
        <v>2758</v>
      </c>
      <c r="E2820" s="527" t="s">
        <v>1495</v>
      </c>
      <c r="F2820" s="527"/>
      <c r="G2820" s="168" t="s">
        <v>1</v>
      </c>
      <c r="H2820" s="169">
        <v>2</v>
      </c>
      <c r="I2820" s="170">
        <v>7.73</v>
      </c>
      <c r="J2820" s="280">
        <v>15.46</v>
      </c>
    </row>
    <row r="2821" spans="1:10" x14ac:dyDescent="0.2">
      <c r="A2821" s="281"/>
      <c r="B2821" s="282"/>
      <c r="C2821" s="282"/>
      <c r="D2821" s="282"/>
      <c r="E2821" s="282"/>
      <c r="F2821" s="283"/>
      <c r="G2821" s="282"/>
      <c r="H2821" s="283"/>
      <c r="I2821" s="282"/>
      <c r="J2821" s="284"/>
    </row>
    <row r="2822" spans="1:10" ht="13.5" thickBot="1" x14ac:dyDescent="0.25">
      <c r="A2822" s="281"/>
      <c r="B2822" s="282"/>
      <c r="C2822" s="282"/>
      <c r="D2822" s="282"/>
      <c r="E2822" s="282"/>
      <c r="F2822" s="283"/>
      <c r="G2822" s="282"/>
      <c r="H2822" s="283"/>
      <c r="I2822" s="282"/>
      <c r="J2822" s="284"/>
    </row>
    <row r="2823" spans="1:10" ht="13.5" thickTop="1" x14ac:dyDescent="0.2">
      <c r="A2823" s="285"/>
      <c r="B2823" s="171"/>
      <c r="C2823" s="171"/>
      <c r="D2823" s="171"/>
      <c r="E2823" s="171"/>
      <c r="F2823" s="171"/>
      <c r="G2823" s="171"/>
      <c r="H2823" s="171"/>
      <c r="I2823" s="171"/>
      <c r="J2823" s="286"/>
    </row>
    <row r="2824" spans="1:10" ht="15" x14ac:dyDescent="0.2">
      <c r="A2824" s="273"/>
      <c r="B2824" s="157" t="s">
        <v>399</v>
      </c>
      <c r="C2824" s="268" t="s">
        <v>1472</v>
      </c>
      <c r="D2824" s="268" t="s">
        <v>1473</v>
      </c>
      <c r="E2824" s="525" t="s">
        <v>1474</v>
      </c>
      <c r="F2824" s="525"/>
      <c r="G2824" s="158" t="s">
        <v>1475</v>
      </c>
      <c r="H2824" s="157" t="s">
        <v>1476</v>
      </c>
      <c r="I2824" s="157" t="s">
        <v>1477</v>
      </c>
      <c r="J2824" s="274" t="s">
        <v>1478</v>
      </c>
    </row>
    <row r="2825" spans="1:10" ht="38.25" x14ac:dyDescent="0.2">
      <c r="A2825" s="275" t="s">
        <v>409</v>
      </c>
      <c r="B2825" s="159" t="s">
        <v>2759</v>
      </c>
      <c r="C2825" s="267" t="s">
        <v>68</v>
      </c>
      <c r="D2825" s="267" t="s">
        <v>1303</v>
      </c>
      <c r="E2825" s="526" t="s">
        <v>1864</v>
      </c>
      <c r="F2825" s="526"/>
      <c r="G2825" s="160" t="s">
        <v>8</v>
      </c>
      <c r="H2825" s="161">
        <v>1</v>
      </c>
      <c r="I2825" s="162">
        <v>41.89</v>
      </c>
      <c r="J2825" s="276">
        <v>41.89</v>
      </c>
    </row>
    <row r="2826" spans="1:10" ht="25.5" x14ac:dyDescent="0.2">
      <c r="A2826" s="277" t="s">
        <v>1482</v>
      </c>
      <c r="B2826" s="163" t="s">
        <v>1865</v>
      </c>
      <c r="C2826" s="259" t="s">
        <v>68</v>
      </c>
      <c r="D2826" s="259" t="s">
        <v>1866</v>
      </c>
      <c r="E2826" s="528" t="s">
        <v>1488</v>
      </c>
      <c r="F2826" s="528"/>
      <c r="G2826" s="164" t="s">
        <v>1489</v>
      </c>
      <c r="H2826" s="165">
        <v>5.7000000000000002E-2</v>
      </c>
      <c r="I2826" s="166">
        <v>22.12</v>
      </c>
      <c r="J2826" s="278">
        <v>1.26</v>
      </c>
    </row>
    <row r="2827" spans="1:10" ht="25.5" x14ac:dyDescent="0.2">
      <c r="A2827" s="277" t="s">
        <v>1482</v>
      </c>
      <c r="B2827" s="163" t="s">
        <v>1998</v>
      </c>
      <c r="C2827" s="259" t="s">
        <v>68</v>
      </c>
      <c r="D2827" s="259" t="s">
        <v>1999</v>
      </c>
      <c r="E2827" s="528" t="s">
        <v>1488</v>
      </c>
      <c r="F2827" s="528"/>
      <c r="G2827" s="164" t="s">
        <v>1489</v>
      </c>
      <c r="H2827" s="165">
        <v>5.7000000000000002E-2</v>
      </c>
      <c r="I2827" s="166">
        <v>18.84</v>
      </c>
      <c r="J2827" s="278">
        <v>1.07</v>
      </c>
    </row>
    <row r="2828" spans="1:10" ht="25.5" x14ac:dyDescent="0.2">
      <c r="A2828" s="279" t="s">
        <v>1492</v>
      </c>
      <c r="B2828" s="167" t="s">
        <v>2762</v>
      </c>
      <c r="C2828" s="260" t="s">
        <v>68</v>
      </c>
      <c r="D2828" s="260" t="s">
        <v>2763</v>
      </c>
      <c r="E2828" s="527" t="s">
        <v>1495</v>
      </c>
      <c r="F2828" s="527"/>
      <c r="G2828" s="168" t="s">
        <v>8</v>
      </c>
      <c r="H2828" s="169">
        <v>1.0210999999999999</v>
      </c>
      <c r="I2828" s="170">
        <v>29.57</v>
      </c>
      <c r="J2828" s="280">
        <v>30.19</v>
      </c>
    </row>
    <row r="2829" spans="1:10" ht="51" x14ac:dyDescent="0.2">
      <c r="A2829" s="279" t="s">
        <v>1492</v>
      </c>
      <c r="B2829" s="167" t="s">
        <v>2760</v>
      </c>
      <c r="C2829" s="260" t="s">
        <v>68</v>
      </c>
      <c r="D2829" s="260" t="s">
        <v>2761</v>
      </c>
      <c r="E2829" s="527" t="s">
        <v>1495</v>
      </c>
      <c r="F2829" s="527"/>
      <c r="G2829" s="168" t="s">
        <v>8</v>
      </c>
      <c r="H2829" s="169">
        <v>1.0210999999999999</v>
      </c>
      <c r="I2829" s="170">
        <v>9.18</v>
      </c>
      <c r="J2829" s="280">
        <v>9.3699999999999992</v>
      </c>
    </row>
    <row r="2830" spans="1:10" x14ac:dyDescent="0.2">
      <c r="A2830" s="281"/>
      <c r="B2830" s="282"/>
      <c r="C2830" s="282"/>
      <c r="D2830" s="282"/>
      <c r="E2830" s="282"/>
      <c r="F2830" s="283"/>
      <c r="G2830" s="282"/>
      <c r="H2830" s="283"/>
      <c r="I2830" s="282"/>
      <c r="J2830" s="284"/>
    </row>
    <row r="2831" spans="1:10" ht="13.5" thickBot="1" x14ac:dyDescent="0.25">
      <c r="A2831" s="281"/>
      <c r="B2831" s="282"/>
      <c r="C2831" s="282"/>
      <c r="D2831" s="282"/>
      <c r="E2831" s="282"/>
      <c r="F2831" s="283"/>
      <c r="G2831" s="282"/>
      <c r="H2831" s="283"/>
      <c r="I2831" s="282"/>
      <c r="J2831" s="284"/>
    </row>
    <row r="2832" spans="1:10" ht="13.5" thickTop="1" x14ac:dyDescent="0.2">
      <c r="A2832" s="285"/>
      <c r="B2832" s="171"/>
      <c r="C2832" s="171"/>
      <c r="D2832" s="171"/>
      <c r="E2832" s="171"/>
      <c r="F2832" s="171"/>
      <c r="G2832" s="171"/>
      <c r="H2832" s="171"/>
      <c r="I2832" s="171"/>
      <c r="J2832" s="286"/>
    </row>
    <row r="2833" spans="1:10" ht="15" x14ac:dyDescent="0.2">
      <c r="A2833" s="273"/>
      <c r="B2833" s="157" t="s">
        <v>399</v>
      </c>
      <c r="C2833" s="268" t="s">
        <v>1472</v>
      </c>
      <c r="D2833" s="268" t="s">
        <v>1473</v>
      </c>
      <c r="E2833" s="525" t="s">
        <v>1474</v>
      </c>
      <c r="F2833" s="525"/>
      <c r="G2833" s="158" t="s">
        <v>1475</v>
      </c>
      <c r="H2833" s="157" t="s">
        <v>1476</v>
      </c>
      <c r="I2833" s="157" t="s">
        <v>1477</v>
      </c>
      <c r="J2833" s="274" t="s">
        <v>1478</v>
      </c>
    </row>
    <row r="2834" spans="1:10" ht="38.25" x14ac:dyDescent="0.2">
      <c r="A2834" s="275" t="s">
        <v>409</v>
      </c>
      <c r="B2834" s="159" t="s">
        <v>2764</v>
      </c>
      <c r="C2834" s="267" t="s">
        <v>68</v>
      </c>
      <c r="D2834" s="267" t="s">
        <v>2765</v>
      </c>
      <c r="E2834" s="526" t="s">
        <v>1864</v>
      </c>
      <c r="F2834" s="526"/>
      <c r="G2834" s="160" t="s">
        <v>8</v>
      </c>
      <c r="H2834" s="161">
        <v>1</v>
      </c>
      <c r="I2834" s="162">
        <v>25.46</v>
      </c>
      <c r="J2834" s="276">
        <v>25.46</v>
      </c>
    </row>
    <row r="2835" spans="1:10" ht="25.5" x14ac:dyDescent="0.2">
      <c r="A2835" s="277" t="s">
        <v>1482</v>
      </c>
      <c r="B2835" s="163" t="s">
        <v>1998</v>
      </c>
      <c r="C2835" s="259" t="s">
        <v>68</v>
      </c>
      <c r="D2835" s="259" t="s">
        <v>1999</v>
      </c>
      <c r="E2835" s="528" t="s">
        <v>1488</v>
      </c>
      <c r="F2835" s="528"/>
      <c r="G2835" s="164" t="s">
        <v>1489</v>
      </c>
      <c r="H2835" s="165">
        <v>5.1999999999999998E-2</v>
      </c>
      <c r="I2835" s="166">
        <v>18.84</v>
      </c>
      <c r="J2835" s="278">
        <v>0.97</v>
      </c>
    </row>
    <row r="2836" spans="1:10" ht="25.5" x14ac:dyDescent="0.2">
      <c r="A2836" s="277" t="s">
        <v>1482</v>
      </c>
      <c r="B2836" s="163" t="s">
        <v>1865</v>
      </c>
      <c r="C2836" s="259" t="s">
        <v>68</v>
      </c>
      <c r="D2836" s="259" t="s">
        <v>1866</v>
      </c>
      <c r="E2836" s="528" t="s">
        <v>1488</v>
      </c>
      <c r="F2836" s="528"/>
      <c r="G2836" s="164" t="s">
        <v>1489</v>
      </c>
      <c r="H2836" s="165">
        <v>5.1999999999999998E-2</v>
      </c>
      <c r="I2836" s="166">
        <v>22.12</v>
      </c>
      <c r="J2836" s="278">
        <v>1.1499999999999999</v>
      </c>
    </row>
    <row r="2837" spans="1:10" ht="51" x14ac:dyDescent="0.2">
      <c r="A2837" s="279" t="s">
        <v>1492</v>
      </c>
      <c r="B2837" s="167" t="s">
        <v>2766</v>
      </c>
      <c r="C2837" s="260" t="s">
        <v>68</v>
      </c>
      <c r="D2837" s="260" t="s">
        <v>2767</v>
      </c>
      <c r="E2837" s="527" t="s">
        <v>1495</v>
      </c>
      <c r="F2837" s="527"/>
      <c r="G2837" s="168" t="s">
        <v>8</v>
      </c>
      <c r="H2837" s="169">
        <v>1.0210999999999999</v>
      </c>
      <c r="I2837" s="170">
        <v>3.65</v>
      </c>
      <c r="J2837" s="280">
        <v>3.72</v>
      </c>
    </row>
    <row r="2838" spans="1:10" ht="25.5" x14ac:dyDescent="0.2">
      <c r="A2838" s="279" t="s">
        <v>1492</v>
      </c>
      <c r="B2838" s="167" t="s">
        <v>2768</v>
      </c>
      <c r="C2838" s="260" t="s">
        <v>68</v>
      </c>
      <c r="D2838" s="260" t="s">
        <v>2769</v>
      </c>
      <c r="E2838" s="527" t="s">
        <v>1495</v>
      </c>
      <c r="F2838" s="527"/>
      <c r="G2838" s="168" t="s">
        <v>8</v>
      </c>
      <c r="H2838" s="169">
        <v>1.0210999999999999</v>
      </c>
      <c r="I2838" s="170">
        <v>19.22</v>
      </c>
      <c r="J2838" s="280">
        <v>19.62</v>
      </c>
    </row>
    <row r="2839" spans="1:10" x14ac:dyDescent="0.2">
      <c r="A2839" s="281"/>
      <c r="B2839" s="282"/>
      <c r="C2839" s="282"/>
      <c r="D2839" s="282"/>
      <c r="E2839" s="282"/>
      <c r="F2839" s="283"/>
      <c r="G2839" s="282"/>
      <c r="H2839" s="283"/>
      <c r="I2839" s="282"/>
      <c r="J2839" s="284"/>
    </row>
    <row r="2840" spans="1:10" ht="13.5" thickBot="1" x14ac:dyDescent="0.25">
      <c r="A2840" s="281"/>
      <c r="B2840" s="282"/>
      <c r="C2840" s="282"/>
      <c r="D2840" s="282"/>
      <c r="E2840" s="282"/>
      <c r="F2840" s="283"/>
      <c r="G2840" s="282"/>
      <c r="H2840" s="283"/>
      <c r="I2840" s="282"/>
      <c r="J2840" s="284"/>
    </row>
    <row r="2841" spans="1:10" ht="13.5" thickTop="1" x14ac:dyDescent="0.2">
      <c r="A2841" s="285"/>
      <c r="B2841" s="171"/>
      <c r="C2841" s="171"/>
      <c r="D2841" s="171"/>
      <c r="E2841" s="171"/>
      <c r="F2841" s="171"/>
      <c r="G2841" s="171"/>
      <c r="H2841" s="171"/>
      <c r="I2841" s="171"/>
      <c r="J2841" s="286"/>
    </row>
    <row r="2842" spans="1:10" ht="15" x14ac:dyDescent="0.2">
      <c r="A2842" s="273"/>
      <c r="B2842" s="157" t="s">
        <v>399</v>
      </c>
      <c r="C2842" s="268" t="s">
        <v>1472</v>
      </c>
      <c r="D2842" s="268" t="s">
        <v>1473</v>
      </c>
      <c r="E2842" s="525" t="s">
        <v>1474</v>
      </c>
      <c r="F2842" s="525"/>
      <c r="G2842" s="158" t="s">
        <v>1475</v>
      </c>
      <c r="H2842" s="157" t="s">
        <v>1476</v>
      </c>
      <c r="I2842" s="157" t="s">
        <v>1477</v>
      </c>
      <c r="J2842" s="274" t="s">
        <v>1478</v>
      </c>
    </row>
    <row r="2843" spans="1:10" ht="38.25" x14ac:dyDescent="0.2">
      <c r="A2843" s="275" t="s">
        <v>409</v>
      </c>
      <c r="B2843" s="159" t="s">
        <v>2770</v>
      </c>
      <c r="C2843" s="267" t="s">
        <v>68</v>
      </c>
      <c r="D2843" s="267" t="s">
        <v>1306</v>
      </c>
      <c r="E2843" s="526" t="s">
        <v>1864</v>
      </c>
      <c r="F2843" s="526"/>
      <c r="G2843" s="160" t="s">
        <v>8</v>
      </c>
      <c r="H2843" s="161">
        <v>1</v>
      </c>
      <c r="I2843" s="162">
        <v>65.849999999999994</v>
      </c>
      <c r="J2843" s="276">
        <v>65.849999999999994</v>
      </c>
    </row>
    <row r="2844" spans="1:10" ht="25.5" x14ac:dyDescent="0.2">
      <c r="A2844" s="277" t="s">
        <v>1482</v>
      </c>
      <c r="B2844" s="163" t="s">
        <v>1998</v>
      </c>
      <c r="C2844" s="259" t="s">
        <v>68</v>
      </c>
      <c r="D2844" s="259" t="s">
        <v>1999</v>
      </c>
      <c r="E2844" s="528" t="s">
        <v>1488</v>
      </c>
      <c r="F2844" s="528"/>
      <c r="G2844" s="164" t="s">
        <v>1489</v>
      </c>
      <c r="H2844" s="165">
        <v>6.4000000000000001E-2</v>
      </c>
      <c r="I2844" s="166">
        <v>18.84</v>
      </c>
      <c r="J2844" s="278">
        <v>1.2</v>
      </c>
    </row>
    <row r="2845" spans="1:10" ht="25.5" x14ac:dyDescent="0.2">
      <c r="A2845" s="277" t="s">
        <v>1482</v>
      </c>
      <c r="B2845" s="163" t="s">
        <v>1865</v>
      </c>
      <c r="C2845" s="259" t="s">
        <v>68</v>
      </c>
      <c r="D2845" s="259" t="s">
        <v>1866</v>
      </c>
      <c r="E2845" s="528" t="s">
        <v>1488</v>
      </c>
      <c r="F2845" s="528"/>
      <c r="G2845" s="164" t="s">
        <v>1489</v>
      </c>
      <c r="H2845" s="165">
        <v>6.4000000000000001E-2</v>
      </c>
      <c r="I2845" s="166">
        <v>22.12</v>
      </c>
      <c r="J2845" s="278">
        <v>1.41</v>
      </c>
    </row>
    <row r="2846" spans="1:10" ht="51" x14ac:dyDescent="0.2">
      <c r="A2846" s="279" t="s">
        <v>1492</v>
      </c>
      <c r="B2846" s="167" t="s">
        <v>2771</v>
      </c>
      <c r="C2846" s="260" t="s">
        <v>68</v>
      </c>
      <c r="D2846" s="260" t="s">
        <v>2772</v>
      </c>
      <c r="E2846" s="527" t="s">
        <v>1495</v>
      </c>
      <c r="F2846" s="527"/>
      <c r="G2846" s="168" t="s">
        <v>8</v>
      </c>
      <c r="H2846" s="169">
        <v>1.0210999999999999</v>
      </c>
      <c r="I2846" s="170">
        <v>12.06</v>
      </c>
      <c r="J2846" s="280">
        <v>12.31</v>
      </c>
    </row>
    <row r="2847" spans="1:10" ht="25.5" x14ac:dyDescent="0.2">
      <c r="A2847" s="279" t="s">
        <v>1492</v>
      </c>
      <c r="B2847" s="167" t="s">
        <v>2773</v>
      </c>
      <c r="C2847" s="260" t="s">
        <v>68</v>
      </c>
      <c r="D2847" s="260" t="s">
        <v>2774</v>
      </c>
      <c r="E2847" s="527" t="s">
        <v>1495</v>
      </c>
      <c r="F2847" s="527"/>
      <c r="G2847" s="168" t="s">
        <v>8</v>
      </c>
      <c r="H2847" s="169">
        <v>1.0210999999999999</v>
      </c>
      <c r="I2847" s="170">
        <v>49.88</v>
      </c>
      <c r="J2847" s="280">
        <v>50.93</v>
      </c>
    </row>
    <row r="2848" spans="1:10" x14ac:dyDescent="0.2">
      <c r="A2848" s="281"/>
      <c r="B2848" s="282"/>
      <c r="C2848" s="282"/>
      <c r="D2848" s="282"/>
      <c r="E2848" s="282"/>
      <c r="F2848" s="283"/>
      <c r="G2848" s="282"/>
      <c r="H2848" s="283"/>
      <c r="I2848" s="282"/>
      <c r="J2848" s="284"/>
    </row>
    <row r="2849" spans="1:10" ht="13.5" thickBot="1" x14ac:dyDescent="0.25">
      <c r="A2849" s="281"/>
      <c r="B2849" s="282"/>
      <c r="C2849" s="282"/>
      <c r="D2849" s="282"/>
      <c r="E2849" s="282"/>
      <c r="F2849" s="283"/>
      <c r="G2849" s="282"/>
      <c r="H2849" s="283"/>
      <c r="I2849" s="282"/>
      <c r="J2849" s="284"/>
    </row>
    <row r="2850" spans="1:10" ht="13.5" thickTop="1" x14ac:dyDescent="0.2">
      <c r="A2850" s="285"/>
      <c r="B2850" s="171"/>
      <c r="C2850" s="171"/>
      <c r="D2850" s="171"/>
      <c r="E2850" s="171"/>
      <c r="F2850" s="171"/>
      <c r="G2850" s="171"/>
      <c r="H2850" s="171"/>
      <c r="I2850" s="171"/>
      <c r="J2850" s="286"/>
    </row>
    <row r="2851" spans="1:10" ht="15" x14ac:dyDescent="0.2">
      <c r="A2851" s="273"/>
      <c r="B2851" s="157" t="s">
        <v>399</v>
      </c>
      <c r="C2851" s="268" t="s">
        <v>1472</v>
      </c>
      <c r="D2851" s="268" t="s">
        <v>1473</v>
      </c>
      <c r="E2851" s="525" t="s">
        <v>1474</v>
      </c>
      <c r="F2851" s="525"/>
      <c r="G2851" s="158" t="s">
        <v>1475</v>
      </c>
      <c r="H2851" s="157" t="s">
        <v>1476</v>
      </c>
      <c r="I2851" s="157" t="s">
        <v>1477</v>
      </c>
      <c r="J2851" s="274" t="s">
        <v>1478</v>
      </c>
    </row>
    <row r="2852" spans="1:10" ht="38.25" x14ac:dyDescent="0.2">
      <c r="A2852" s="275" t="s">
        <v>409</v>
      </c>
      <c r="B2852" s="159" t="s">
        <v>2775</v>
      </c>
      <c r="C2852" s="267" t="s">
        <v>68</v>
      </c>
      <c r="D2852" s="267" t="s">
        <v>1307</v>
      </c>
      <c r="E2852" s="526" t="s">
        <v>1864</v>
      </c>
      <c r="F2852" s="526"/>
      <c r="G2852" s="160" t="s">
        <v>8</v>
      </c>
      <c r="H2852" s="161">
        <v>1</v>
      </c>
      <c r="I2852" s="162">
        <v>54.14</v>
      </c>
      <c r="J2852" s="276">
        <v>54.14</v>
      </c>
    </row>
    <row r="2853" spans="1:10" ht="25.5" x14ac:dyDescent="0.2">
      <c r="A2853" s="277" t="s">
        <v>1482</v>
      </c>
      <c r="B2853" s="163" t="s">
        <v>1998</v>
      </c>
      <c r="C2853" s="259" t="s">
        <v>68</v>
      </c>
      <c r="D2853" s="259" t="s">
        <v>1999</v>
      </c>
      <c r="E2853" s="528" t="s">
        <v>1488</v>
      </c>
      <c r="F2853" s="528"/>
      <c r="G2853" s="164" t="s">
        <v>1489</v>
      </c>
      <c r="H2853" s="165">
        <v>7.0999999999999994E-2</v>
      </c>
      <c r="I2853" s="166">
        <v>18.84</v>
      </c>
      <c r="J2853" s="278">
        <v>1.33</v>
      </c>
    </row>
    <row r="2854" spans="1:10" ht="25.5" x14ac:dyDescent="0.2">
      <c r="A2854" s="277" t="s">
        <v>1482</v>
      </c>
      <c r="B2854" s="163" t="s">
        <v>1865</v>
      </c>
      <c r="C2854" s="259" t="s">
        <v>68</v>
      </c>
      <c r="D2854" s="259" t="s">
        <v>1866</v>
      </c>
      <c r="E2854" s="528" t="s">
        <v>1488</v>
      </c>
      <c r="F2854" s="528"/>
      <c r="G2854" s="164" t="s">
        <v>1489</v>
      </c>
      <c r="H2854" s="165">
        <v>7.0999999999999994E-2</v>
      </c>
      <c r="I2854" s="166">
        <v>22.12</v>
      </c>
      <c r="J2854" s="278">
        <v>1.57</v>
      </c>
    </row>
    <row r="2855" spans="1:10" ht="51" x14ac:dyDescent="0.2">
      <c r="A2855" s="279" t="s">
        <v>1492</v>
      </c>
      <c r="B2855" s="167" t="s">
        <v>2778</v>
      </c>
      <c r="C2855" s="260" t="s">
        <v>68</v>
      </c>
      <c r="D2855" s="260" t="s">
        <v>2779</v>
      </c>
      <c r="E2855" s="527" t="s">
        <v>1495</v>
      </c>
      <c r="F2855" s="527"/>
      <c r="G2855" s="168" t="s">
        <v>8</v>
      </c>
      <c r="H2855" s="169">
        <v>1.0210999999999999</v>
      </c>
      <c r="I2855" s="170">
        <v>10.09</v>
      </c>
      <c r="J2855" s="280">
        <v>10.3</v>
      </c>
    </row>
    <row r="2856" spans="1:10" ht="25.5" x14ac:dyDescent="0.2">
      <c r="A2856" s="279" t="s">
        <v>1492</v>
      </c>
      <c r="B2856" s="167" t="s">
        <v>2776</v>
      </c>
      <c r="C2856" s="260" t="s">
        <v>68</v>
      </c>
      <c r="D2856" s="260" t="s">
        <v>2777</v>
      </c>
      <c r="E2856" s="527" t="s">
        <v>1495</v>
      </c>
      <c r="F2856" s="527"/>
      <c r="G2856" s="168" t="s">
        <v>8</v>
      </c>
      <c r="H2856" s="169">
        <v>1.0210999999999999</v>
      </c>
      <c r="I2856" s="170">
        <v>40.1</v>
      </c>
      <c r="J2856" s="280">
        <v>40.94</v>
      </c>
    </row>
    <row r="2857" spans="1:10" x14ac:dyDescent="0.2">
      <c r="A2857" s="281"/>
      <c r="B2857" s="282"/>
      <c r="C2857" s="282"/>
      <c r="D2857" s="282"/>
      <c r="E2857" s="282"/>
      <c r="F2857" s="283"/>
      <c r="G2857" s="282"/>
      <c r="H2857" s="283"/>
      <c r="I2857" s="282"/>
      <c r="J2857" s="284"/>
    </row>
    <row r="2858" spans="1:10" ht="13.5" thickBot="1" x14ac:dyDescent="0.25">
      <c r="A2858" s="281"/>
      <c r="B2858" s="282"/>
      <c r="C2858" s="282"/>
      <c r="D2858" s="282"/>
      <c r="E2858" s="282"/>
      <c r="F2858" s="283"/>
      <c r="G2858" s="282"/>
      <c r="H2858" s="283"/>
      <c r="I2858" s="282"/>
      <c r="J2858" s="284"/>
    </row>
    <row r="2859" spans="1:10" ht="13.5" thickTop="1" x14ac:dyDescent="0.2">
      <c r="A2859" s="285"/>
      <c r="B2859" s="171"/>
      <c r="C2859" s="171"/>
      <c r="D2859" s="171"/>
      <c r="E2859" s="171"/>
      <c r="F2859" s="171"/>
      <c r="G2859" s="171"/>
      <c r="H2859" s="171"/>
      <c r="I2859" s="171"/>
      <c r="J2859" s="286"/>
    </row>
    <row r="2860" spans="1:10" ht="15" x14ac:dyDescent="0.2">
      <c r="A2860" s="273"/>
      <c r="B2860" s="157" t="s">
        <v>399</v>
      </c>
      <c r="C2860" s="268" t="s">
        <v>1472</v>
      </c>
      <c r="D2860" s="268" t="s">
        <v>1473</v>
      </c>
      <c r="E2860" s="525" t="s">
        <v>1474</v>
      </c>
      <c r="F2860" s="525"/>
      <c r="G2860" s="158" t="s">
        <v>1475</v>
      </c>
      <c r="H2860" s="157" t="s">
        <v>1476</v>
      </c>
      <c r="I2860" s="157" t="s">
        <v>1477</v>
      </c>
      <c r="J2860" s="274" t="s">
        <v>1478</v>
      </c>
    </row>
    <row r="2861" spans="1:10" ht="25.5" x14ac:dyDescent="0.2">
      <c r="A2861" s="275" t="s">
        <v>409</v>
      </c>
      <c r="B2861" s="159" t="s">
        <v>2780</v>
      </c>
      <c r="C2861" s="267" t="s">
        <v>68</v>
      </c>
      <c r="D2861" s="267" t="s">
        <v>1313</v>
      </c>
      <c r="E2861" s="526" t="s">
        <v>1864</v>
      </c>
      <c r="F2861" s="526"/>
      <c r="G2861" s="160" t="s">
        <v>8</v>
      </c>
      <c r="H2861" s="161">
        <v>1</v>
      </c>
      <c r="I2861" s="162">
        <v>14.8</v>
      </c>
      <c r="J2861" s="276">
        <v>14.8</v>
      </c>
    </row>
    <row r="2862" spans="1:10" ht="25.5" x14ac:dyDescent="0.2">
      <c r="A2862" s="277" t="s">
        <v>1482</v>
      </c>
      <c r="B2862" s="163" t="s">
        <v>1998</v>
      </c>
      <c r="C2862" s="259" t="s">
        <v>68</v>
      </c>
      <c r="D2862" s="259" t="s">
        <v>1999</v>
      </c>
      <c r="E2862" s="528" t="s">
        <v>1488</v>
      </c>
      <c r="F2862" s="528"/>
      <c r="G2862" s="164" t="s">
        <v>1489</v>
      </c>
      <c r="H2862" s="165">
        <v>0.25519999999999998</v>
      </c>
      <c r="I2862" s="166">
        <v>18.84</v>
      </c>
      <c r="J2862" s="278">
        <v>4.8</v>
      </c>
    </row>
    <row r="2863" spans="1:10" ht="25.5" x14ac:dyDescent="0.2">
      <c r="A2863" s="277" t="s">
        <v>1482</v>
      </c>
      <c r="B2863" s="163" t="s">
        <v>1865</v>
      </c>
      <c r="C2863" s="259" t="s">
        <v>68</v>
      </c>
      <c r="D2863" s="259" t="s">
        <v>1866</v>
      </c>
      <c r="E2863" s="528" t="s">
        <v>1488</v>
      </c>
      <c r="F2863" s="528"/>
      <c r="G2863" s="164" t="s">
        <v>1489</v>
      </c>
      <c r="H2863" s="165">
        <v>0.25519999999999998</v>
      </c>
      <c r="I2863" s="166">
        <v>22.12</v>
      </c>
      <c r="J2863" s="278">
        <v>5.64</v>
      </c>
    </row>
    <row r="2864" spans="1:10" x14ac:dyDescent="0.2">
      <c r="A2864" s="279" t="s">
        <v>1492</v>
      </c>
      <c r="B2864" s="167" t="s">
        <v>2002</v>
      </c>
      <c r="C2864" s="260" t="s">
        <v>68</v>
      </c>
      <c r="D2864" s="260" t="s">
        <v>2003</v>
      </c>
      <c r="E2864" s="527" t="s">
        <v>1495</v>
      </c>
      <c r="F2864" s="527"/>
      <c r="G2864" s="168" t="s">
        <v>1</v>
      </c>
      <c r="H2864" s="169">
        <v>1.4200000000000001E-2</v>
      </c>
      <c r="I2864" s="170">
        <v>2.0499999999999998</v>
      </c>
      <c r="J2864" s="280">
        <v>0.02</v>
      </c>
    </row>
    <row r="2865" spans="1:10" x14ac:dyDescent="0.2">
      <c r="A2865" s="279" t="s">
        <v>1492</v>
      </c>
      <c r="B2865" s="167" t="s">
        <v>2000</v>
      </c>
      <c r="C2865" s="260" t="s">
        <v>68</v>
      </c>
      <c r="D2865" s="260" t="s">
        <v>2001</v>
      </c>
      <c r="E2865" s="527" t="s">
        <v>1495</v>
      </c>
      <c r="F2865" s="527"/>
      <c r="G2865" s="168" t="s">
        <v>8</v>
      </c>
      <c r="H2865" s="169">
        <v>1.0548999999999999</v>
      </c>
      <c r="I2865" s="170">
        <v>4.12</v>
      </c>
      <c r="J2865" s="280">
        <v>4.34</v>
      </c>
    </row>
    <row r="2866" spans="1:10" x14ac:dyDescent="0.2">
      <c r="A2866" s="281"/>
      <c r="B2866" s="282"/>
      <c r="C2866" s="282"/>
      <c r="D2866" s="282"/>
      <c r="E2866" s="282"/>
      <c r="F2866" s="283"/>
      <c r="G2866" s="282"/>
      <c r="H2866" s="283"/>
      <c r="I2866" s="282"/>
      <c r="J2866" s="284"/>
    </row>
    <row r="2867" spans="1:10" ht="13.5" thickBot="1" x14ac:dyDescent="0.25">
      <c r="A2867" s="281"/>
      <c r="B2867" s="282"/>
      <c r="C2867" s="282"/>
      <c r="D2867" s="282"/>
      <c r="E2867" s="282"/>
      <c r="F2867" s="283"/>
      <c r="G2867" s="282"/>
      <c r="H2867" s="283"/>
      <c r="I2867" s="282"/>
      <c r="J2867" s="284"/>
    </row>
    <row r="2868" spans="1:10" ht="13.5" thickTop="1" x14ac:dyDescent="0.2">
      <c r="A2868" s="285"/>
      <c r="B2868" s="171"/>
      <c r="C2868" s="171"/>
      <c r="D2868" s="171"/>
      <c r="E2868" s="171"/>
      <c r="F2868" s="171"/>
      <c r="G2868" s="171"/>
      <c r="H2868" s="171"/>
      <c r="I2868" s="171"/>
      <c r="J2868" s="286"/>
    </row>
    <row r="2869" spans="1:10" ht="15" x14ac:dyDescent="0.2">
      <c r="A2869" s="273"/>
      <c r="B2869" s="157" t="s">
        <v>399</v>
      </c>
      <c r="C2869" s="268" t="s">
        <v>1472</v>
      </c>
      <c r="D2869" s="268" t="s">
        <v>1473</v>
      </c>
      <c r="E2869" s="525" t="s">
        <v>1474</v>
      </c>
      <c r="F2869" s="525"/>
      <c r="G2869" s="158" t="s">
        <v>1475</v>
      </c>
      <c r="H2869" s="157" t="s">
        <v>1476</v>
      </c>
      <c r="I2869" s="157" t="s">
        <v>1477</v>
      </c>
      <c r="J2869" s="274" t="s">
        <v>1478</v>
      </c>
    </row>
    <row r="2870" spans="1:10" ht="25.5" x14ac:dyDescent="0.2">
      <c r="A2870" s="275" t="s">
        <v>409</v>
      </c>
      <c r="B2870" s="159" t="s">
        <v>2781</v>
      </c>
      <c r="C2870" s="267" t="s">
        <v>68</v>
      </c>
      <c r="D2870" s="267" t="s">
        <v>1315</v>
      </c>
      <c r="E2870" s="526" t="s">
        <v>1864</v>
      </c>
      <c r="F2870" s="526"/>
      <c r="G2870" s="160" t="s">
        <v>1</v>
      </c>
      <c r="H2870" s="161">
        <v>1</v>
      </c>
      <c r="I2870" s="162">
        <v>6.05</v>
      </c>
      <c r="J2870" s="276">
        <v>6.05</v>
      </c>
    </row>
    <row r="2871" spans="1:10" ht="25.5" x14ac:dyDescent="0.2">
      <c r="A2871" s="277" t="s">
        <v>1482</v>
      </c>
      <c r="B2871" s="163" t="s">
        <v>1998</v>
      </c>
      <c r="C2871" s="259" t="s">
        <v>68</v>
      </c>
      <c r="D2871" s="259" t="s">
        <v>1999</v>
      </c>
      <c r="E2871" s="528" t="s">
        <v>1488</v>
      </c>
      <c r="F2871" s="528"/>
      <c r="G2871" s="164" t="s">
        <v>1489</v>
      </c>
      <c r="H2871" s="165">
        <v>0.1106</v>
      </c>
      <c r="I2871" s="166">
        <v>18.84</v>
      </c>
      <c r="J2871" s="278">
        <v>2.08</v>
      </c>
    </row>
    <row r="2872" spans="1:10" ht="25.5" x14ac:dyDescent="0.2">
      <c r="A2872" s="277" t="s">
        <v>1482</v>
      </c>
      <c r="B2872" s="163" t="s">
        <v>1865</v>
      </c>
      <c r="C2872" s="259" t="s">
        <v>68</v>
      </c>
      <c r="D2872" s="259" t="s">
        <v>1866</v>
      </c>
      <c r="E2872" s="528" t="s">
        <v>1488</v>
      </c>
      <c r="F2872" s="528"/>
      <c r="G2872" s="164" t="s">
        <v>1489</v>
      </c>
      <c r="H2872" s="165">
        <v>0.1106</v>
      </c>
      <c r="I2872" s="166">
        <v>22.12</v>
      </c>
      <c r="J2872" s="278">
        <v>2.44</v>
      </c>
    </row>
    <row r="2873" spans="1:10" ht="25.5" x14ac:dyDescent="0.2">
      <c r="A2873" s="279" t="s">
        <v>1492</v>
      </c>
      <c r="B2873" s="167" t="s">
        <v>2066</v>
      </c>
      <c r="C2873" s="260" t="s">
        <v>68</v>
      </c>
      <c r="D2873" s="260" t="s">
        <v>2067</v>
      </c>
      <c r="E2873" s="527" t="s">
        <v>1495</v>
      </c>
      <c r="F2873" s="527"/>
      <c r="G2873" s="168" t="s">
        <v>1</v>
      </c>
      <c r="H2873" s="169">
        <v>1</v>
      </c>
      <c r="I2873" s="170">
        <v>0.72</v>
      </c>
      <c r="J2873" s="280">
        <v>0.72</v>
      </c>
    </row>
    <row r="2874" spans="1:10" ht="25.5" x14ac:dyDescent="0.2">
      <c r="A2874" s="279" t="s">
        <v>1492</v>
      </c>
      <c r="B2874" s="167" t="s">
        <v>2022</v>
      </c>
      <c r="C2874" s="260" t="s">
        <v>68</v>
      </c>
      <c r="D2874" s="260" t="s">
        <v>2023</v>
      </c>
      <c r="E2874" s="527" t="s">
        <v>1495</v>
      </c>
      <c r="F2874" s="527"/>
      <c r="G2874" s="168" t="s">
        <v>1</v>
      </c>
      <c r="H2874" s="169">
        <v>8.0000000000000002E-3</v>
      </c>
      <c r="I2874" s="170">
        <v>56.66</v>
      </c>
      <c r="J2874" s="280">
        <v>0.45</v>
      </c>
    </row>
    <row r="2875" spans="1:10" x14ac:dyDescent="0.2">
      <c r="A2875" s="279" t="s">
        <v>1492</v>
      </c>
      <c r="B2875" s="167" t="s">
        <v>2002</v>
      </c>
      <c r="C2875" s="260" t="s">
        <v>68</v>
      </c>
      <c r="D2875" s="260" t="s">
        <v>2003</v>
      </c>
      <c r="E2875" s="527" t="s">
        <v>1495</v>
      </c>
      <c r="F2875" s="527"/>
      <c r="G2875" s="168" t="s">
        <v>1</v>
      </c>
      <c r="H2875" s="169">
        <v>6.1000000000000004E-3</v>
      </c>
      <c r="I2875" s="170">
        <v>2.0499999999999998</v>
      </c>
      <c r="J2875" s="280">
        <v>0.01</v>
      </c>
    </row>
    <row r="2876" spans="1:10" x14ac:dyDescent="0.2">
      <c r="A2876" s="279" t="s">
        <v>1492</v>
      </c>
      <c r="B2876" s="167" t="s">
        <v>2020</v>
      </c>
      <c r="C2876" s="260" t="s">
        <v>68</v>
      </c>
      <c r="D2876" s="260" t="s">
        <v>2021</v>
      </c>
      <c r="E2876" s="527" t="s">
        <v>1495</v>
      </c>
      <c r="F2876" s="527"/>
      <c r="G2876" s="168" t="s">
        <v>1</v>
      </c>
      <c r="H2876" s="169">
        <v>7.1000000000000004E-3</v>
      </c>
      <c r="I2876" s="170">
        <v>50.01</v>
      </c>
      <c r="J2876" s="280">
        <v>0.35</v>
      </c>
    </row>
    <row r="2877" spans="1:10" x14ac:dyDescent="0.2">
      <c r="A2877" s="281"/>
      <c r="B2877" s="282"/>
      <c r="C2877" s="282"/>
      <c r="D2877" s="282"/>
      <c r="E2877" s="282"/>
      <c r="F2877" s="283"/>
      <c r="G2877" s="282"/>
      <c r="H2877" s="283"/>
      <c r="I2877" s="282"/>
      <c r="J2877" s="284"/>
    </row>
    <row r="2878" spans="1:10" ht="13.5" thickBot="1" x14ac:dyDescent="0.25">
      <c r="A2878" s="281"/>
      <c r="B2878" s="282"/>
      <c r="C2878" s="282"/>
      <c r="D2878" s="282"/>
      <c r="E2878" s="282"/>
      <c r="F2878" s="283"/>
      <c r="G2878" s="282"/>
      <c r="H2878" s="283"/>
      <c r="I2878" s="282"/>
      <c r="J2878" s="284"/>
    </row>
    <row r="2879" spans="1:10" ht="13.5" thickTop="1" x14ac:dyDescent="0.2">
      <c r="A2879" s="285"/>
      <c r="B2879" s="171"/>
      <c r="C2879" s="171"/>
      <c r="D2879" s="171"/>
      <c r="E2879" s="171"/>
      <c r="F2879" s="171"/>
      <c r="G2879" s="171"/>
      <c r="H2879" s="171"/>
      <c r="I2879" s="171"/>
      <c r="J2879" s="286"/>
    </row>
    <row r="2880" spans="1:10" ht="15" x14ac:dyDescent="0.2">
      <c r="A2880" s="273"/>
      <c r="B2880" s="157" t="s">
        <v>399</v>
      </c>
      <c r="C2880" s="268" t="s">
        <v>1472</v>
      </c>
      <c r="D2880" s="268" t="s">
        <v>1473</v>
      </c>
      <c r="E2880" s="525" t="s">
        <v>1474</v>
      </c>
      <c r="F2880" s="525"/>
      <c r="G2880" s="158" t="s">
        <v>1475</v>
      </c>
      <c r="H2880" s="157" t="s">
        <v>1476</v>
      </c>
      <c r="I2880" s="157" t="s">
        <v>1477</v>
      </c>
      <c r="J2880" s="274" t="s">
        <v>1478</v>
      </c>
    </row>
    <row r="2881" spans="1:10" ht="25.5" x14ac:dyDescent="0.2">
      <c r="A2881" s="275" t="s">
        <v>409</v>
      </c>
      <c r="B2881" s="159" t="s">
        <v>2782</v>
      </c>
      <c r="C2881" s="267" t="s">
        <v>68</v>
      </c>
      <c r="D2881" s="267" t="s">
        <v>2783</v>
      </c>
      <c r="E2881" s="526" t="s">
        <v>1864</v>
      </c>
      <c r="F2881" s="526"/>
      <c r="G2881" s="160" t="s">
        <v>8</v>
      </c>
      <c r="H2881" s="161">
        <v>1</v>
      </c>
      <c r="I2881" s="162">
        <v>15.8</v>
      </c>
      <c r="J2881" s="276">
        <v>15.8</v>
      </c>
    </row>
    <row r="2882" spans="1:10" ht="25.5" x14ac:dyDescent="0.2">
      <c r="A2882" s="277" t="s">
        <v>1482</v>
      </c>
      <c r="B2882" s="163" t="s">
        <v>1998</v>
      </c>
      <c r="C2882" s="259" t="s">
        <v>68</v>
      </c>
      <c r="D2882" s="259" t="s">
        <v>1999</v>
      </c>
      <c r="E2882" s="528" t="s">
        <v>1488</v>
      </c>
      <c r="F2882" s="528"/>
      <c r="G2882" s="164" t="s">
        <v>1489</v>
      </c>
      <c r="H2882" s="165">
        <v>2.8199999999999999E-2</v>
      </c>
      <c r="I2882" s="166">
        <v>18.84</v>
      </c>
      <c r="J2882" s="278">
        <v>0.53</v>
      </c>
    </row>
    <row r="2883" spans="1:10" ht="25.5" x14ac:dyDescent="0.2">
      <c r="A2883" s="277" t="s">
        <v>1482</v>
      </c>
      <c r="B2883" s="163" t="s">
        <v>1865</v>
      </c>
      <c r="C2883" s="259" t="s">
        <v>68</v>
      </c>
      <c r="D2883" s="259" t="s">
        <v>1866</v>
      </c>
      <c r="E2883" s="528" t="s">
        <v>1488</v>
      </c>
      <c r="F2883" s="528"/>
      <c r="G2883" s="164" t="s">
        <v>1489</v>
      </c>
      <c r="H2883" s="165">
        <v>2.8199999999999999E-2</v>
      </c>
      <c r="I2883" s="166">
        <v>22.12</v>
      </c>
      <c r="J2883" s="278">
        <v>0.62</v>
      </c>
    </row>
    <row r="2884" spans="1:10" x14ac:dyDescent="0.2">
      <c r="A2884" s="279" t="s">
        <v>1492</v>
      </c>
      <c r="B2884" s="167" t="s">
        <v>2002</v>
      </c>
      <c r="C2884" s="260" t="s">
        <v>68</v>
      </c>
      <c r="D2884" s="260" t="s">
        <v>2003</v>
      </c>
      <c r="E2884" s="527" t="s">
        <v>1495</v>
      </c>
      <c r="F2884" s="527"/>
      <c r="G2884" s="168" t="s">
        <v>1</v>
      </c>
      <c r="H2884" s="169">
        <v>6.6E-3</v>
      </c>
      <c r="I2884" s="170">
        <v>2.0499999999999998</v>
      </c>
      <c r="J2884" s="280">
        <v>0.01</v>
      </c>
    </row>
    <row r="2885" spans="1:10" x14ac:dyDescent="0.2">
      <c r="A2885" s="279" t="s">
        <v>1492</v>
      </c>
      <c r="B2885" s="167" t="s">
        <v>2784</v>
      </c>
      <c r="C2885" s="260" t="s">
        <v>68</v>
      </c>
      <c r="D2885" s="260" t="s">
        <v>2785</v>
      </c>
      <c r="E2885" s="527" t="s">
        <v>1495</v>
      </c>
      <c r="F2885" s="527"/>
      <c r="G2885" s="168" t="s">
        <v>8</v>
      </c>
      <c r="H2885" s="169">
        <v>1.0492999999999999</v>
      </c>
      <c r="I2885" s="170">
        <v>13.96</v>
      </c>
      <c r="J2885" s="280">
        <v>14.64</v>
      </c>
    </row>
    <row r="2886" spans="1:10" x14ac:dyDescent="0.2">
      <c r="A2886" s="281"/>
      <c r="B2886" s="282"/>
      <c r="C2886" s="282"/>
      <c r="D2886" s="282"/>
      <c r="E2886" s="282"/>
      <c r="F2886" s="283"/>
      <c r="G2886" s="282"/>
      <c r="H2886" s="283"/>
      <c r="I2886" s="282"/>
      <c r="J2886" s="284"/>
    </row>
    <row r="2887" spans="1:10" ht="13.5" thickBot="1" x14ac:dyDescent="0.25">
      <c r="A2887" s="281"/>
      <c r="B2887" s="282"/>
      <c r="C2887" s="282"/>
      <c r="D2887" s="282"/>
      <c r="E2887" s="282"/>
      <c r="F2887" s="283"/>
      <c r="G2887" s="282"/>
      <c r="H2887" s="283"/>
      <c r="I2887" s="282"/>
      <c r="J2887" s="284"/>
    </row>
    <row r="2888" spans="1:10" ht="13.5" thickTop="1" x14ac:dyDescent="0.2">
      <c r="A2888" s="285"/>
      <c r="B2888" s="171"/>
      <c r="C2888" s="171"/>
      <c r="D2888" s="171"/>
      <c r="E2888" s="171"/>
      <c r="F2888" s="171"/>
      <c r="G2888" s="171"/>
      <c r="H2888" s="171"/>
      <c r="I2888" s="171"/>
      <c r="J2888" s="286"/>
    </row>
    <row r="2889" spans="1:10" ht="15" x14ac:dyDescent="0.2">
      <c r="A2889" s="273"/>
      <c r="B2889" s="157" t="s">
        <v>399</v>
      </c>
      <c r="C2889" s="268" t="s">
        <v>1472</v>
      </c>
      <c r="D2889" s="268" t="s">
        <v>1473</v>
      </c>
      <c r="E2889" s="525" t="s">
        <v>1474</v>
      </c>
      <c r="F2889" s="525"/>
      <c r="G2889" s="158" t="s">
        <v>1475</v>
      </c>
      <c r="H2889" s="157" t="s">
        <v>1476</v>
      </c>
      <c r="I2889" s="157" t="s">
        <v>1477</v>
      </c>
      <c r="J2889" s="274" t="s">
        <v>1478</v>
      </c>
    </row>
    <row r="2890" spans="1:10" ht="25.5" x14ac:dyDescent="0.2">
      <c r="A2890" s="275" t="s">
        <v>409</v>
      </c>
      <c r="B2890" s="159" t="s">
        <v>2786</v>
      </c>
      <c r="C2890" s="267" t="s">
        <v>68</v>
      </c>
      <c r="D2890" s="267" t="s">
        <v>2787</v>
      </c>
      <c r="E2890" s="526" t="s">
        <v>1864</v>
      </c>
      <c r="F2890" s="526"/>
      <c r="G2890" s="160" t="s">
        <v>1</v>
      </c>
      <c r="H2890" s="161">
        <v>1</v>
      </c>
      <c r="I2890" s="162">
        <v>11.6</v>
      </c>
      <c r="J2890" s="276">
        <v>11.6</v>
      </c>
    </row>
    <row r="2891" spans="1:10" ht="25.5" x14ac:dyDescent="0.2">
      <c r="A2891" s="277" t="s">
        <v>1482</v>
      </c>
      <c r="B2891" s="163" t="s">
        <v>1998</v>
      </c>
      <c r="C2891" s="259" t="s">
        <v>68</v>
      </c>
      <c r="D2891" s="259" t="s">
        <v>1999</v>
      </c>
      <c r="E2891" s="528" t="s">
        <v>1488</v>
      </c>
      <c r="F2891" s="528"/>
      <c r="G2891" s="164" t="s">
        <v>1489</v>
      </c>
      <c r="H2891" s="165">
        <v>0.1047</v>
      </c>
      <c r="I2891" s="166">
        <v>18.84</v>
      </c>
      <c r="J2891" s="278">
        <v>1.97</v>
      </c>
    </row>
    <row r="2892" spans="1:10" ht="25.5" x14ac:dyDescent="0.2">
      <c r="A2892" s="277" t="s">
        <v>1482</v>
      </c>
      <c r="B2892" s="163" t="s">
        <v>1865</v>
      </c>
      <c r="C2892" s="259" t="s">
        <v>68</v>
      </c>
      <c r="D2892" s="259" t="s">
        <v>1866</v>
      </c>
      <c r="E2892" s="528" t="s">
        <v>1488</v>
      </c>
      <c r="F2892" s="528"/>
      <c r="G2892" s="164" t="s">
        <v>1489</v>
      </c>
      <c r="H2892" s="165">
        <v>0.1047</v>
      </c>
      <c r="I2892" s="166">
        <v>22.12</v>
      </c>
      <c r="J2892" s="278">
        <v>2.31</v>
      </c>
    </row>
    <row r="2893" spans="1:10" x14ac:dyDescent="0.2">
      <c r="A2893" s="279" t="s">
        <v>1492</v>
      </c>
      <c r="B2893" s="167" t="s">
        <v>2020</v>
      </c>
      <c r="C2893" s="260" t="s">
        <v>68</v>
      </c>
      <c r="D2893" s="260" t="s">
        <v>2021</v>
      </c>
      <c r="E2893" s="527" t="s">
        <v>1495</v>
      </c>
      <c r="F2893" s="527"/>
      <c r="G2893" s="168" t="s">
        <v>1</v>
      </c>
      <c r="H2893" s="169">
        <v>1.18E-2</v>
      </c>
      <c r="I2893" s="170">
        <v>50.01</v>
      </c>
      <c r="J2893" s="280">
        <v>0.59</v>
      </c>
    </row>
    <row r="2894" spans="1:10" ht="25.5" x14ac:dyDescent="0.2">
      <c r="A2894" s="279" t="s">
        <v>1492</v>
      </c>
      <c r="B2894" s="167" t="s">
        <v>2022</v>
      </c>
      <c r="C2894" s="260" t="s">
        <v>68</v>
      </c>
      <c r="D2894" s="260" t="s">
        <v>2023</v>
      </c>
      <c r="E2894" s="527" t="s">
        <v>1495</v>
      </c>
      <c r="F2894" s="527"/>
      <c r="G2894" s="168" t="s">
        <v>1</v>
      </c>
      <c r="H2894" s="169">
        <v>1.4E-2</v>
      </c>
      <c r="I2894" s="170">
        <v>56.66</v>
      </c>
      <c r="J2894" s="280">
        <v>0.79</v>
      </c>
    </row>
    <row r="2895" spans="1:10" ht="25.5" x14ac:dyDescent="0.2">
      <c r="A2895" s="279" t="s">
        <v>1492</v>
      </c>
      <c r="B2895" s="167" t="s">
        <v>2788</v>
      </c>
      <c r="C2895" s="260" t="s">
        <v>68</v>
      </c>
      <c r="D2895" s="260" t="s">
        <v>2789</v>
      </c>
      <c r="E2895" s="527" t="s">
        <v>1495</v>
      </c>
      <c r="F2895" s="527"/>
      <c r="G2895" s="168" t="s">
        <v>1</v>
      </c>
      <c r="H2895" s="169">
        <v>1</v>
      </c>
      <c r="I2895" s="170">
        <v>5.91</v>
      </c>
      <c r="J2895" s="280">
        <v>5.91</v>
      </c>
    </row>
    <row r="2896" spans="1:10" x14ac:dyDescent="0.2">
      <c r="A2896" s="279" t="s">
        <v>1492</v>
      </c>
      <c r="B2896" s="167" t="s">
        <v>2002</v>
      </c>
      <c r="C2896" s="260" t="s">
        <v>68</v>
      </c>
      <c r="D2896" s="260" t="s">
        <v>2003</v>
      </c>
      <c r="E2896" s="527" t="s">
        <v>1495</v>
      </c>
      <c r="F2896" s="527"/>
      <c r="G2896" s="168" t="s">
        <v>1</v>
      </c>
      <c r="H2896" s="169">
        <v>1.5699999999999999E-2</v>
      </c>
      <c r="I2896" s="170">
        <v>2.0499999999999998</v>
      </c>
      <c r="J2896" s="280">
        <v>0.03</v>
      </c>
    </row>
    <row r="2897" spans="1:10" x14ac:dyDescent="0.2">
      <c r="A2897" s="281"/>
      <c r="B2897" s="282"/>
      <c r="C2897" s="282"/>
      <c r="D2897" s="282"/>
      <c r="E2897" s="282"/>
      <c r="F2897" s="283"/>
      <c r="G2897" s="282"/>
      <c r="H2897" s="283"/>
      <c r="I2897" s="282"/>
      <c r="J2897" s="284"/>
    </row>
    <row r="2898" spans="1:10" ht="13.5" thickBot="1" x14ac:dyDescent="0.25">
      <c r="A2898" s="281"/>
      <c r="B2898" s="282"/>
      <c r="C2898" s="282"/>
      <c r="D2898" s="282"/>
      <c r="E2898" s="282"/>
      <c r="F2898" s="283"/>
      <c r="G2898" s="282"/>
      <c r="H2898" s="283"/>
      <c r="I2898" s="282"/>
      <c r="J2898" s="284"/>
    </row>
    <row r="2899" spans="1:10" ht="13.5" thickTop="1" x14ac:dyDescent="0.2">
      <c r="A2899" s="285"/>
      <c r="B2899" s="171"/>
      <c r="C2899" s="171"/>
      <c r="D2899" s="171"/>
      <c r="E2899" s="171"/>
      <c r="F2899" s="171"/>
      <c r="G2899" s="171"/>
      <c r="H2899" s="171"/>
      <c r="I2899" s="171"/>
      <c r="J2899" s="286"/>
    </row>
    <row r="2900" spans="1:10" ht="15" x14ac:dyDescent="0.2">
      <c r="A2900" s="273"/>
      <c r="B2900" s="157" t="s">
        <v>399</v>
      </c>
      <c r="C2900" s="268" t="s">
        <v>1472</v>
      </c>
      <c r="D2900" s="268" t="s">
        <v>1473</v>
      </c>
      <c r="E2900" s="525" t="s">
        <v>1474</v>
      </c>
      <c r="F2900" s="525"/>
      <c r="G2900" s="158" t="s">
        <v>1475</v>
      </c>
      <c r="H2900" s="157" t="s">
        <v>1476</v>
      </c>
      <c r="I2900" s="157" t="s">
        <v>1477</v>
      </c>
      <c r="J2900" s="274" t="s">
        <v>1478</v>
      </c>
    </row>
    <row r="2901" spans="1:10" ht="25.5" x14ac:dyDescent="0.2">
      <c r="A2901" s="275" t="s">
        <v>409</v>
      </c>
      <c r="B2901" s="159" t="s">
        <v>2790</v>
      </c>
      <c r="C2901" s="267" t="s">
        <v>68</v>
      </c>
      <c r="D2901" s="267" t="s">
        <v>2791</v>
      </c>
      <c r="E2901" s="526" t="s">
        <v>1864</v>
      </c>
      <c r="F2901" s="526"/>
      <c r="G2901" s="160" t="s">
        <v>1</v>
      </c>
      <c r="H2901" s="161">
        <v>1</v>
      </c>
      <c r="I2901" s="162">
        <v>11.54</v>
      </c>
      <c r="J2901" s="276">
        <v>11.54</v>
      </c>
    </row>
    <row r="2902" spans="1:10" ht="25.5" x14ac:dyDescent="0.2">
      <c r="A2902" s="277" t="s">
        <v>1482</v>
      </c>
      <c r="B2902" s="163" t="s">
        <v>1998</v>
      </c>
      <c r="C2902" s="259" t="s">
        <v>68</v>
      </c>
      <c r="D2902" s="259" t="s">
        <v>1999</v>
      </c>
      <c r="E2902" s="528" t="s">
        <v>1488</v>
      </c>
      <c r="F2902" s="528"/>
      <c r="G2902" s="164" t="s">
        <v>1489</v>
      </c>
      <c r="H2902" s="165">
        <v>0.1047</v>
      </c>
      <c r="I2902" s="166">
        <v>18.84</v>
      </c>
      <c r="J2902" s="278">
        <v>1.97</v>
      </c>
    </row>
    <row r="2903" spans="1:10" ht="25.5" x14ac:dyDescent="0.2">
      <c r="A2903" s="277" t="s">
        <v>1482</v>
      </c>
      <c r="B2903" s="163" t="s">
        <v>1865</v>
      </c>
      <c r="C2903" s="259" t="s">
        <v>68</v>
      </c>
      <c r="D2903" s="259" t="s">
        <v>1866</v>
      </c>
      <c r="E2903" s="528" t="s">
        <v>1488</v>
      </c>
      <c r="F2903" s="528"/>
      <c r="G2903" s="164" t="s">
        <v>1489</v>
      </c>
      <c r="H2903" s="165">
        <v>0.1047</v>
      </c>
      <c r="I2903" s="166">
        <v>22.12</v>
      </c>
      <c r="J2903" s="278">
        <v>2.31</v>
      </c>
    </row>
    <row r="2904" spans="1:10" x14ac:dyDescent="0.2">
      <c r="A2904" s="279" t="s">
        <v>1492</v>
      </c>
      <c r="B2904" s="167" t="s">
        <v>2020</v>
      </c>
      <c r="C2904" s="260" t="s">
        <v>68</v>
      </c>
      <c r="D2904" s="260" t="s">
        <v>2021</v>
      </c>
      <c r="E2904" s="527" t="s">
        <v>1495</v>
      </c>
      <c r="F2904" s="527"/>
      <c r="G2904" s="168" t="s">
        <v>1</v>
      </c>
      <c r="H2904" s="169">
        <v>1.18E-2</v>
      </c>
      <c r="I2904" s="170">
        <v>50.01</v>
      </c>
      <c r="J2904" s="280">
        <v>0.59</v>
      </c>
    </row>
    <row r="2905" spans="1:10" x14ac:dyDescent="0.2">
      <c r="A2905" s="279" t="s">
        <v>1492</v>
      </c>
      <c r="B2905" s="167" t="s">
        <v>2002</v>
      </c>
      <c r="C2905" s="260" t="s">
        <v>68</v>
      </c>
      <c r="D2905" s="260" t="s">
        <v>2003</v>
      </c>
      <c r="E2905" s="527" t="s">
        <v>1495</v>
      </c>
      <c r="F2905" s="527"/>
      <c r="G2905" s="168" t="s">
        <v>1</v>
      </c>
      <c r="H2905" s="169">
        <v>1.5699999999999999E-2</v>
      </c>
      <c r="I2905" s="170">
        <v>2.0499999999999998</v>
      </c>
      <c r="J2905" s="280">
        <v>0.03</v>
      </c>
    </row>
    <row r="2906" spans="1:10" ht="25.5" x14ac:dyDescent="0.2">
      <c r="A2906" s="279" t="s">
        <v>1492</v>
      </c>
      <c r="B2906" s="167" t="s">
        <v>2022</v>
      </c>
      <c r="C2906" s="260" t="s">
        <v>68</v>
      </c>
      <c r="D2906" s="260" t="s">
        <v>2023</v>
      </c>
      <c r="E2906" s="527" t="s">
        <v>1495</v>
      </c>
      <c r="F2906" s="527"/>
      <c r="G2906" s="168" t="s">
        <v>1</v>
      </c>
      <c r="H2906" s="169">
        <v>1.4E-2</v>
      </c>
      <c r="I2906" s="170">
        <v>56.66</v>
      </c>
      <c r="J2906" s="280">
        <v>0.79</v>
      </c>
    </row>
    <row r="2907" spans="1:10" ht="25.5" x14ac:dyDescent="0.2">
      <c r="A2907" s="279" t="s">
        <v>1492</v>
      </c>
      <c r="B2907" s="167" t="s">
        <v>2792</v>
      </c>
      <c r="C2907" s="260" t="s">
        <v>68</v>
      </c>
      <c r="D2907" s="260" t="s">
        <v>2793</v>
      </c>
      <c r="E2907" s="527" t="s">
        <v>1495</v>
      </c>
      <c r="F2907" s="527"/>
      <c r="G2907" s="168" t="s">
        <v>1</v>
      </c>
      <c r="H2907" s="169">
        <v>1</v>
      </c>
      <c r="I2907" s="170">
        <v>5.85</v>
      </c>
      <c r="J2907" s="280">
        <v>5.85</v>
      </c>
    </row>
    <row r="2908" spans="1:10" x14ac:dyDescent="0.2">
      <c r="A2908" s="281"/>
      <c r="B2908" s="282"/>
      <c r="C2908" s="282"/>
      <c r="D2908" s="282"/>
      <c r="E2908" s="282"/>
      <c r="F2908" s="283"/>
      <c r="G2908" s="282"/>
      <c r="H2908" s="283"/>
      <c r="I2908" s="282"/>
      <c r="J2908" s="284"/>
    </row>
    <row r="2909" spans="1:10" ht="13.5" thickBot="1" x14ac:dyDescent="0.25">
      <c r="A2909" s="281"/>
      <c r="B2909" s="282"/>
      <c r="C2909" s="282"/>
      <c r="D2909" s="282"/>
      <c r="E2909" s="282"/>
      <c r="F2909" s="283"/>
      <c r="G2909" s="282"/>
      <c r="H2909" s="283"/>
      <c r="I2909" s="282"/>
      <c r="J2909" s="284"/>
    </row>
    <row r="2910" spans="1:10" ht="13.5" thickTop="1" x14ac:dyDescent="0.2">
      <c r="A2910" s="285"/>
      <c r="B2910" s="171"/>
      <c r="C2910" s="171"/>
      <c r="D2910" s="171"/>
      <c r="E2910" s="171"/>
      <c r="F2910" s="171"/>
      <c r="G2910" s="171"/>
      <c r="H2910" s="171"/>
      <c r="I2910" s="171"/>
      <c r="J2910" s="286"/>
    </row>
    <row r="2911" spans="1:10" ht="15" x14ac:dyDescent="0.2">
      <c r="A2911" s="273"/>
      <c r="B2911" s="157" t="s">
        <v>399</v>
      </c>
      <c r="C2911" s="268" t="s">
        <v>1472</v>
      </c>
      <c r="D2911" s="268" t="s">
        <v>1473</v>
      </c>
      <c r="E2911" s="525" t="s">
        <v>1474</v>
      </c>
      <c r="F2911" s="525"/>
      <c r="G2911" s="158" t="s">
        <v>1475</v>
      </c>
      <c r="H2911" s="157" t="s">
        <v>1476</v>
      </c>
      <c r="I2911" s="157" t="s">
        <v>1477</v>
      </c>
      <c r="J2911" s="274" t="s">
        <v>1478</v>
      </c>
    </row>
    <row r="2912" spans="1:10" ht="25.5" x14ac:dyDescent="0.2">
      <c r="A2912" s="275" t="s">
        <v>409</v>
      </c>
      <c r="B2912" s="159" t="s">
        <v>2794</v>
      </c>
      <c r="C2912" s="267" t="s">
        <v>68</v>
      </c>
      <c r="D2912" s="267" t="s">
        <v>2795</v>
      </c>
      <c r="E2912" s="526" t="s">
        <v>1864</v>
      </c>
      <c r="F2912" s="526"/>
      <c r="G2912" s="160" t="s">
        <v>1</v>
      </c>
      <c r="H2912" s="161">
        <v>1</v>
      </c>
      <c r="I2912" s="162">
        <v>16.97</v>
      </c>
      <c r="J2912" s="276">
        <v>16.97</v>
      </c>
    </row>
    <row r="2913" spans="1:10" ht="25.5" x14ac:dyDescent="0.2">
      <c r="A2913" s="277" t="s">
        <v>1482</v>
      </c>
      <c r="B2913" s="163" t="s">
        <v>1998</v>
      </c>
      <c r="C2913" s="259" t="s">
        <v>68</v>
      </c>
      <c r="D2913" s="259" t="s">
        <v>1999</v>
      </c>
      <c r="E2913" s="528" t="s">
        <v>1488</v>
      </c>
      <c r="F2913" s="528"/>
      <c r="G2913" s="164" t="s">
        <v>1489</v>
      </c>
      <c r="H2913" s="165">
        <v>0.14000000000000001</v>
      </c>
      <c r="I2913" s="166">
        <v>18.84</v>
      </c>
      <c r="J2913" s="278">
        <v>2.63</v>
      </c>
    </row>
    <row r="2914" spans="1:10" ht="25.5" x14ac:dyDescent="0.2">
      <c r="A2914" s="277" t="s">
        <v>1482</v>
      </c>
      <c r="B2914" s="163" t="s">
        <v>1865</v>
      </c>
      <c r="C2914" s="259" t="s">
        <v>68</v>
      </c>
      <c r="D2914" s="259" t="s">
        <v>1866</v>
      </c>
      <c r="E2914" s="528" t="s">
        <v>1488</v>
      </c>
      <c r="F2914" s="528"/>
      <c r="G2914" s="164" t="s">
        <v>1489</v>
      </c>
      <c r="H2914" s="165">
        <v>0.14000000000000001</v>
      </c>
      <c r="I2914" s="166">
        <v>22.12</v>
      </c>
      <c r="J2914" s="278">
        <v>3.09</v>
      </c>
    </row>
    <row r="2915" spans="1:10" ht="25.5" x14ac:dyDescent="0.2">
      <c r="A2915" s="279" t="s">
        <v>1492</v>
      </c>
      <c r="B2915" s="167" t="s">
        <v>2796</v>
      </c>
      <c r="C2915" s="260" t="s">
        <v>68</v>
      </c>
      <c r="D2915" s="260" t="s">
        <v>2797</v>
      </c>
      <c r="E2915" s="527" t="s">
        <v>1495</v>
      </c>
      <c r="F2915" s="527"/>
      <c r="G2915" s="168" t="s">
        <v>1</v>
      </c>
      <c r="H2915" s="169">
        <v>1</v>
      </c>
      <c r="I2915" s="170">
        <v>9.15</v>
      </c>
      <c r="J2915" s="280">
        <v>9.15</v>
      </c>
    </row>
    <row r="2916" spans="1:10" x14ac:dyDescent="0.2">
      <c r="A2916" s="279" t="s">
        <v>1492</v>
      </c>
      <c r="B2916" s="167" t="s">
        <v>2002</v>
      </c>
      <c r="C2916" s="260" t="s">
        <v>68</v>
      </c>
      <c r="D2916" s="260" t="s">
        <v>2003</v>
      </c>
      <c r="E2916" s="527" t="s">
        <v>1495</v>
      </c>
      <c r="F2916" s="527"/>
      <c r="G2916" s="168" t="s">
        <v>1</v>
      </c>
      <c r="H2916" s="169">
        <v>2.3599999999999999E-2</v>
      </c>
      <c r="I2916" s="170">
        <v>2.0499999999999998</v>
      </c>
      <c r="J2916" s="280">
        <v>0.04</v>
      </c>
    </row>
    <row r="2917" spans="1:10" ht="25.5" x14ac:dyDescent="0.2">
      <c r="A2917" s="279" t="s">
        <v>1492</v>
      </c>
      <c r="B2917" s="167" t="s">
        <v>2022</v>
      </c>
      <c r="C2917" s="260" t="s">
        <v>68</v>
      </c>
      <c r="D2917" s="260" t="s">
        <v>2023</v>
      </c>
      <c r="E2917" s="527" t="s">
        <v>1495</v>
      </c>
      <c r="F2917" s="527"/>
      <c r="G2917" s="168" t="s">
        <v>1</v>
      </c>
      <c r="H2917" s="169">
        <v>2.1000000000000001E-2</v>
      </c>
      <c r="I2917" s="170">
        <v>56.66</v>
      </c>
      <c r="J2917" s="280">
        <v>1.18</v>
      </c>
    </row>
    <row r="2918" spans="1:10" x14ac:dyDescent="0.2">
      <c r="A2918" s="279" t="s">
        <v>1492</v>
      </c>
      <c r="B2918" s="167" t="s">
        <v>2020</v>
      </c>
      <c r="C2918" s="260" t="s">
        <v>68</v>
      </c>
      <c r="D2918" s="260" t="s">
        <v>2021</v>
      </c>
      <c r="E2918" s="527" t="s">
        <v>1495</v>
      </c>
      <c r="F2918" s="527"/>
      <c r="G2918" s="168" t="s">
        <v>1</v>
      </c>
      <c r="H2918" s="169">
        <v>1.7600000000000001E-2</v>
      </c>
      <c r="I2918" s="170">
        <v>50.01</v>
      </c>
      <c r="J2918" s="280">
        <v>0.88</v>
      </c>
    </row>
    <row r="2919" spans="1:10" x14ac:dyDescent="0.2">
      <c r="A2919" s="281"/>
      <c r="B2919" s="282"/>
      <c r="C2919" s="282"/>
      <c r="D2919" s="282"/>
      <c r="E2919" s="282"/>
      <c r="F2919" s="283"/>
      <c r="G2919" s="282"/>
      <c r="H2919" s="283"/>
      <c r="I2919" s="282"/>
      <c r="J2919" s="284"/>
    </row>
    <row r="2920" spans="1:10" ht="13.5" thickBot="1" x14ac:dyDescent="0.25">
      <c r="A2920" s="281"/>
      <c r="B2920" s="282"/>
      <c r="C2920" s="282"/>
      <c r="D2920" s="282"/>
      <c r="E2920" s="282"/>
      <c r="F2920" s="283"/>
      <c r="G2920" s="282"/>
      <c r="H2920" s="283"/>
      <c r="I2920" s="282"/>
      <c r="J2920" s="284"/>
    </row>
    <row r="2921" spans="1:10" ht="13.5" thickTop="1" x14ac:dyDescent="0.2">
      <c r="A2921" s="285"/>
      <c r="B2921" s="171"/>
      <c r="C2921" s="171"/>
      <c r="D2921" s="171"/>
      <c r="E2921" s="171"/>
      <c r="F2921" s="171"/>
      <c r="G2921" s="171"/>
      <c r="H2921" s="171"/>
      <c r="I2921" s="171"/>
      <c r="J2921" s="286"/>
    </row>
    <row r="2922" spans="1:10" ht="15" x14ac:dyDescent="0.2">
      <c r="A2922" s="273"/>
      <c r="B2922" s="157" t="s">
        <v>399</v>
      </c>
      <c r="C2922" s="268" t="s">
        <v>1472</v>
      </c>
      <c r="D2922" s="268" t="s">
        <v>1473</v>
      </c>
      <c r="E2922" s="525" t="s">
        <v>1474</v>
      </c>
      <c r="F2922" s="525"/>
      <c r="G2922" s="158" t="s">
        <v>1475</v>
      </c>
      <c r="H2922" s="157" t="s">
        <v>1476</v>
      </c>
      <c r="I2922" s="157" t="s">
        <v>1477</v>
      </c>
      <c r="J2922" s="274" t="s">
        <v>1478</v>
      </c>
    </row>
    <row r="2923" spans="1:10" ht="38.25" x14ac:dyDescent="0.2">
      <c r="A2923" s="275" t="s">
        <v>409</v>
      </c>
      <c r="B2923" s="159" t="s">
        <v>2798</v>
      </c>
      <c r="C2923" s="267" t="s">
        <v>68</v>
      </c>
      <c r="D2923" s="267" t="s">
        <v>2799</v>
      </c>
      <c r="E2923" s="526" t="s">
        <v>1864</v>
      </c>
      <c r="F2923" s="526"/>
      <c r="G2923" s="160" t="s">
        <v>1</v>
      </c>
      <c r="H2923" s="161">
        <v>1</v>
      </c>
      <c r="I2923" s="162">
        <v>7.09</v>
      </c>
      <c r="J2923" s="276">
        <v>7.09</v>
      </c>
    </row>
    <row r="2924" spans="1:10" ht="25.5" x14ac:dyDescent="0.2">
      <c r="A2924" s="277" t="s">
        <v>1482</v>
      </c>
      <c r="B2924" s="163" t="s">
        <v>1865</v>
      </c>
      <c r="C2924" s="259" t="s">
        <v>68</v>
      </c>
      <c r="D2924" s="259" t="s">
        <v>1866</v>
      </c>
      <c r="E2924" s="528" t="s">
        <v>1488</v>
      </c>
      <c r="F2924" s="528"/>
      <c r="G2924" s="164" t="s">
        <v>1489</v>
      </c>
      <c r="H2924" s="165">
        <v>5.8200000000000002E-2</v>
      </c>
      <c r="I2924" s="166">
        <v>22.12</v>
      </c>
      <c r="J2924" s="278">
        <v>1.28</v>
      </c>
    </row>
    <row r="2925" spans="1:10" ht="25.5" x14ac:dyDescent="0.2">
      <c r="A2925" s="277" t="s">
        <v>1482</v>
      </c>
      <c r="B2925" s="163" t="s">
        <v>1998</v>
      </c>
      <c r="C2925" s="259" t="s">
        <v>68</v>
      </c>
      <c r="D2925" s="259" t="s">
        <v>1999</v>
      </c>
      <c r="E2925" s="528" t="s">
        <v>1488</v>
      </c>
      <c r="F2925" s="528"/>
      <c r="G2925" s="164" t="s">
        <v>1489</v>
      </c>
      <c r="H2925" s="165">
        <v>5.8200000000000002E-2</v>
      </c>
      <c r="I2925" s="166">
        <v>18.84</v>
      </c>
      <c r="J2925" s="278">
        <v>1.0900000000000001</v>
      </c>
    </row>
    <row r="2926" spans="1:10" ht="25.5" x14ac:dyDescent="0.2">
      <c r="A2926" s="279" t="s">
        <v>1492</v>
      </c>
      <c r="B2926" s="167" t="s">
        <v>2022</v>
      </c>
      <c r="C2926" s="260" t="s">
        <v>68</v>
      </c>
      <c r="D2926" s="260" t="s">
        <v>2023</v>
      </c>
      <c r="E2926" s="527" t="s">
        <v>1495</v>
      </c>
      <c r="F2926" s="527"/>
      <c r="G2926" s="168" t="s">
        <v>1</v>
      </c>
      <c r="H2926" s="169">
        <v>1.0999999999999999E-2</v>
      </c>
      <c r="I2926" s="170">
        <v>56.66</v>
      </c>
      <c r="J2926" s="280">
        <v>0.62</v>
      </c>
    </row>
    <row r="2927" spans="1:10" x14ac:dyDescent="0.2">
      <c r="A2927" s="279" t="s">
        <v>1492</v>
      </c>
      <c r="B2927" s="167" t="s">
        <v>2020</v>
      </c>
      <c r="C2927" s="260" t="s">
        <v>68</v>
      </c>
      <c r="D2927" s="260" t="s">
        <v>2021</v>
      </c>
      <c r="E2927" s="527" t="s">
        <v>1495</v>
      </c>
      <c r="F2927" s="527"/>
      <c r="G2927" s="168" t="s">
        <v>1</v>
      </c>
      <c r="H2927" s="169">
        <v>9.4000000000000004E-3</v>
      </c>
      <c r="I2927" s="170">
        <v>50.01</v>
      </c>
      <c r="J2927" s="280">
        <v>0.47</v>
      </c>
    </row>
    <row r="2928" spans="1:10" x14ac:dyDescent="0.2">
      <c r="A2928" s="279" t="s">
        <v>1492</v>
      </c>
      <c r="B2928" s="167" t="s">
        <v>2002</v>
      </c>
      <c r="C2928" s="260" t="s">
        <v>68</v>
      </c>
      <c r="D2928" s="260" t="s">
        <v>2003</v>
      </c>
      <c r="E2928" s="527" t="s">
        <v>1495</v>
      </c>
      <c r="F2928" s="527"/>
      <c r="G2928" s="168" t="s">
        <v>1</v>
      </c>
      <c r="H2928" s="169">
        <v>1.3299999999999999E-2</v>
      </c>
      <c r="I2928" s="170">
        <v>2.0499999999999998</v>
      </c>
      <c r="J2928" s="280">
        <v>0.02</v>
      </c>
    </row>
    <row r="2929" spans="1:10" ht="25.5" x14ac:dyDescent="0.2">
      <c r="A2929" s="279" t="s">
        <v>1492</v>
      </c>
      <c r="B2929" s="167" t="s">
        <v>2800</v>
      </c>
      <c r="C2929" s="260" t="s">
        <v>68</v>
      </c>
      <c r="D2929" s="260" t="s">
        <v>2801</v>
      </c>
      <c r="E2929" s="527" t="s">
        <v>1495</v>
      </c>
      <c r="F2929" s="527"/>
      <c r="G2929" s="168" t="s">
        <v>1</v>
      </c>
      <c r="H2929" s="169">
        <v>1</v>
      </c>
      <c r="I2929" s="170">
        <v>3.61</v>
      </c>
      <c r="J2929" s="280">
        <v>3.61</v>
      </c>
    </row>
    <row r="2930" spans="1:10" x14ac:dyDescent="0.2">
      <c r="A2930" s="281"/>
      <c r="B2930" s="282"/>
      <c r="C2930" s="282"/>
      <c r="D2930" s="282"/>
      <c r="E2930" s="282"/>
      <c r="F2930" s="283"/>
      <c r="G2930" s="282"/>
      <c r="H2930" s="283"/>
      <c r="I2930" s="282"/>
      <c r="J2930" s="284"/>
    </row>
    <row r="2931" spans="1:10" ht="13.5" thickBot="1" x14ac:dyDescent="0.25">
      <c r="A2931" s="281"/>
      <c r="B2931" s="282"/>
      <c r="C2931" s="282"/>
      <c r="D2931" s="282"/>
      <c r="E2931" s="282"/>
      <c r="F2931" s="283"/>
      <c r="G2931" s="282"/>
      <c r="H2931" s="283"/>
      <c r="I2931" s="282"/>
      <c r="J2931" s="284"/>
    </row>
    <row r="2932" spans="1:10" ht="13.5" thickTop="1" x14ac:dyDescent="0.2">
      <c r="A2932" s="285"/>
      <c r="B2932" s="171"/>
      <c r="C2932" s="171"/>
      <c r="D2932" s="171"/>
      <c r="E2932" s="171"/>
      <c r="F2932" s="171"/>
      <c r="G2932" s="171"/>
      <c r="H2932" s="171"/>
      <c r="I2932" s="171"/>
      <c r="J2932" s="286"/>
    </row>
    <row r="2933" spans="1:10" ht="15" x14ac:dyDescent="0.2">
      <c r="A2933" s="273"/>
      <c r="B2933" s="157" t="s">
        <v>399</v>
      </c>
      <c r="C2933" s="268" t="s">
        <v>1472</v>
      </c>
      <c r="D2933" s="268" t="s">
        <v>1473</v>
      </c>
      <c r="E2933" s="525" t="s">
        <v>1474</v>
      </c>
      <c r="F2933" s="525"/>
      <c r="G2933" s="158" t="s">
        <v>1475</v>
      </c>
      <c r="H2933" s="157" t="s">
        <v>1476</v>
      </c>
      <c r="I2933" s="157" t="s">
        <v>1477</v>
      </c>
      <c r="J2933" s="274" t="s">
        <v>1478</v>
      </c>
    </row>
    <row r="2934" spans="1:10" ht="25.5" x14ac:dyDescent="0.2">
      <c r="A2934" s="275" t="s">
        <v>409</v>
      </c>
      <c r="B2934" s="159" t="s">
        <v>2802</v>
      </c>
      <c r="C2934" s="267" t="s">
        <v>68</v>
      </c>
      <c r="D2934" s="267" t="s">
        <v>1320</v>
      </c>
      <c r="E2934" s="526" t="s">
        <v>2470</v>
      </c>
      <c r="F2934" s="526"/>
      <c r="G2934" s="160" t="s">
        <v>1</v>
      </c>
      <c r="H2934" s="161">
        <v>1</v>
      </c>
      <c r="I2934" s="162">
        <v>591.54</v>
      </c>
      <c r="J2934" s="276">
        <v>591.54</v>
      </c>
    </row>
    <row r="2935" spans="1:10" ht="25.5" x14ac:dyDescent="0.2">
      <c r="A2935" s="277" t="s">
        <v>1482</v>
      </c>
      <c r="B2935" s="163" t="s">
        <v>1544</v>
      </c>
      <c r="C2935" s="259" t="s">
        <v>68</v>
      </c>
      <c r="D2935" s="259" t="s">
        <v>1545</v>
      </c>
      <c r="E2935" s="528" t="s">
        <v>1488</v>
      </c>
      <c r="F2935" s="528"/>
      <c r="G2935" s="164" t="s">
        <v>1489</v>
      </c>
      <c r="H2935" s="165">
        <v>6.2007000000000003</v>
      </c>
      <c r="I2935" s="166">
        <v>19.78</v>
      </c>
      <c r="J2935" s="278">
        <v>122.64</v>
      </c>
    </row>
    <row r="2936" spans="1:10" ht="25.5" x14ac:dyDescent="0.2">
      <c r="A2936" s="277" t="s">
        <v>1482</v>
      </c>
      <c r="B2936" s="163" t="s">
        <v>1551</v>
      </c>
      <c r="C2936" s="259" t="s">
        <v>68</v>
      </c>
      <c r="D2936" s="259" t="s">
        <v>1552</v>
      </c>
      <c r="E2936" s="528" t="s">
        <v>1488</v>
      </c>
      <c r="F2936" s="528"/>
      <c r="G2936" s="164" t="s">
        <v>1489</v>
      </c>
      <c r="H2936" s="165">
        <v>6.2007000000000003</v>
      </c>
      <c r="I2936" s="166">
        <v>23.42</v>
      </c>
      <c r="J2936" s="278">
        <v>145.22</v>
      </c>
    </row>
    <row r="2937" spans="1:10" ht="25.5" x14ac:dyDescent="0.2">
      <c r="A2937" s="279" t="s">
        <v>1492</v>
      </c>
      <c r="B2937" s="167" t="s">
        <v>2803</v>
      </c>
      <c r="C2937" s="260" t="s">
        <v>68</v>
      </c>
      <c r="D2937" s="260" t="s">
        <v>2804</v>
      </c>
      <c r="E2937" s="527" t="s">
        <v>1495</v>
      </c>
      <c r="F2937" s="527"/>
      <c r="G2937" s="168" t="s">
        <v>1</v>
      </c>
      <c r="H2937" s="169">
        <v>1</v>
      </c>
      <c r="I2937" s="170">
        <v>323.68</v>
      </c>
      <c r="J2937" s="280">
        <v>323.68</v>
      </c>
    </row>
    <row r="2938" spans="1:10" x14ac:dyDescent="0.2">
      <c r="A2938" s="281"/>
      <c r="B2938" s="282"/>
      <c r="C2938" s="282"/>
      <c r="D2938" s="282"/>
      <c r="E2938" s="282"/>
      <c r="F2938" s="283"/>
      <c r="G2938" s="282"/>
      <c r="H2938" s="283"/>
      <c r="I2938" s="282"/>
      <c r="J2938" s="284"/>
    </row>
    <row r="2939" spans="1:10" ht="13.5" thickBot="1" x14ac:dyDescent="0.25">
      <c r="A2939" s="281"/>
      <c r="B2939" s="282"/>
      <c r="C2939" s="282"/>
      <c r="D2939" s="282"/>
      <c r="E2939" s="282"/>
      <c r="F2939" s="283"/>
      <c r="G2939" s="282"/>
      <c r="H2939" s="283"/>
      <c r="I2939" s="282"/>
      <c r="J2939" s="284"/>
    </row>
    <row r="2940" spans="1:10" ht="13.5" thickTop="1" x14ac:dyDescent="0.2">
      <c r="A2940" s="285"/>
      <c r="B2940" s="171"/>
      <c r="C2940" s="171"/>
      <c r="D2940" s="171"/>
      <c r="E2940" s="171"/>
      <c r="F2940" s="171"/>
      <c r="G2940" s="171"/>
      <c r="H2940" s="171"/>
      <c r="I2940" s="171"/>
      <c r="J2940" s="286"/>
    </row>
    <row r="2941" spans="1:10" ht="15" x14ac:dyDescent="0.2">
      <c r="A2941" s="273"/>
      <c r="B2941" s="157" t="s">
        <v>399</v>
      </c>
      <c r="C2941" s="268" t="s">
        <v>1472</v>
      </c>
      <c r="D2941" s="268" t="s">
        <v>1473</v>
      </c>
      <c r="E2941" s="525" t="s">
        <v>1474</v>
      </c>
      <c r="F2941" s="525"/>
      <c r="G2941" s="158" t="s">
        <v>1475</v>
      </c>
      <c r="H2941" s="157" t="s">
        <v>1476</v>
      </c>
      <c r="I2941" s="157" t="s">
        <v>1477</v>
      </c>
      <c r="J2941" s="274" t="s">
        <v>1478</v>
      </c>
    </row>
    <row r="2942" spans="1:10" ht="25.5" x14ac:dyDescent="0.2">
      <c r="A2942" s="275" t="s">
        <v>409</v>
      </c>
      <c r="B2942" s="159" t="s">
        <v>2805</v>
      </c>
      <c r="C2942" s="267" t="s">
        <v>68</v>
      </c>
      <c r="D2942" s="267" t="s">
        <v>1321</v>
      </c>
      <c r="E2942" s="526" t="s">
        <v>2470</v>
      </c>
      <c r="F2942" s="526"/>
      <c r="G2942" s="160" t="s">
        <v>1</v>
      </c>
      <c r="H2942" s="161">
        <v>1</v>
      </c>
      <c r="I2942" s="162">
        <v>2678.36</v>
      </c>
      <c r="J2942" s="276">
        <v>2678.36</v>
      </c>
    </row>
    <row r="2943" spans="1:10" ht="25.5" x14ac:dyDescent="0.2">
      <c r="A2943" s="277" t="s">
        <v>1482</v>
      </c>
      <c r="B2943" s="163" t="s">
        <v>1551</v>
      </c>
      <c r="C2943" s="259" t="s">
        <v>68</v>
      </c>
      <c r="D2943" s="259" t="s">
        <v>1552</v>
      </c>
      <c r="E2943" s="528" t="s">
        <v>1488</v>
      </c>
      <c r="F2943" s="528"/>
      <c r="G2943" s="164" t="s">
        <v>1489</v>
      </c>
      <c r="H2943" s="165">
        <v>1.0259</v>
      </c>
      <c r="I2943" s="166">
        <v>23.42</v>
      </c>
      <c r="J2943" s="278">
        <v>24.02</v>
      </c>
    </row>
    <row r="2944" spans="1:10" ht="25.5" x14ac:dyDescent="0.2">
      <c r="A2944" s="277" t="s">
        <v>1482</v>
      </c>
      <c r="B2944" s="163" t="s">
        <v>1544</v>
      </c>
      <c r="C2944" s="259" t="s">
        <v>68</v>
      </c>
      <c r="D2944" s="259" t="s">
        <v>1545</v>
      </c>
      <c r="E2944" s="528" t="s">
        <v>1488</v>
      </c>
      <c r="F2944" s="528"/>
      <c r="G2944" s="164" t="s">
        <v>1489</v>
      </c>
      <c r="H2944" s="165">
        <v>1.0259</v>
      </c>
      <c r="I2944" s="166">
        <v>19.78</v>
      </c>
      <c r="J2944" s="278">
        <v>20.29</v>
      </c>
    </row>
    <row r="2945" spans="1:10" ht="25.5" x14ac:dyDescent="0.2">
      <c r="A2945" s="279" t="s">
        <v>1492</v>
      </c>
      <c r="B2945" s="167" t="s">
        <v>2806</v>
      </c>
      <c r="C2945" s="260" t="s">
        <v>68</v>
      </c>
      <c r="D2945" s="260" t="s">
        <v>2807</v>
      </c>
      <c r="E2945" s="527" t="s">
        <v>1495</v>
      </c>
      <c r="F2945" s="527"/>
      <c r="G2945" s="168" t="s">
        <v>1</v>
      </c>
      <c r="H2945" s="169">
        <v>1</v>
      </c>
      <c r="I2945" s="170">
        <v>2634.05</v>
      </c>
      <c r="J2945" s="280">
        <v>2634.05</v>
      </c>
    </row>
    <row r="2946" spans="1:10" x14ac:dyDescent="0.2">
      <c r="A2946" s="281"/>
      <c r="B2946" s="282"/>
      <c r="C2946" s="282"/>
      <c r="D2946" s="282"/>
      <c r="E2946" s="282"/>
      <c r="F2946" s="283"/>
      <c r="G2946" s="282"/>
      <c r="H2946" s="283"/>
      <c r="I2946" s="282"/>
      <c r="J2946" s="284"/>
    </row>
    <row r="2947" spans="1:10" ht="13.5" thickBot="1" x14ac:dyDescent="0.25">
      <c r="A2947" s="281"/>
      <c r="B2947" s="282"/>
      <c r="C2947" s="282"/>
      <c r="D2947" s="282"/>
      <c r="E2947" s="282"/>
      <c r="F2947" s="283"/>
      <c r="G2947" s="282"/>
      <c r="H2947" s="283"/>
      <c r="I2947" s="282"/>
      <c r="J2947" s="284"/>
    </row>
    <row r="2948" spans="1:10" ht="13.5" thickTop="1" x14ac:dyDescent="0.2">
      <c r="A2948" s="285"/>
      <c r="B2948" s="171"/>
      <c r="C2948" s="171"/>
      <c r="D2948" s="171"/>
      <c r="E2948" s="171"/>
      <c r="F2948" s="171"/>
      <c r="G2948" s="171"/>
      <c r="H2948" s="171"/>
      <c r="I2948" s="171"/>
      <c r="J2948" s="286"/>
    </row>
    <row r="2949" spans="1:10" ht="15" x14ac:dyDescent="0.2">
      <c r="A2949" s="273"/>
      <c r="B2949" s="157" t="s">
        <v>399</v>
      </c>
      <c r="C2949" s="268" t="s">
        <v>1472</v>
      </c>
      <c r="D2949" s="268" t="s">
        <v>1473</v>
      </c>
      <c r="E2949" s="525" t="s">
        <v>1474</v>
      </c>
      <c r="F2949" s="525"/>
      <c r="G2949" s="158" t="s">
        <v>1475</v>
      </c>
      <c r="H2949" s="157" t="s">
        <v>1476</v>
      </c>
      <c r="I2949" s="157" t="s">
        <v>1477</v>
      </c>
      <c r="J2949" s="274" t="s">
        <v>1478</v>
      </c>
    </row>
    <row r="2950" spans="1:10" ht="25.5" x14ac:dyDescent="0.2">
      <c r="A2950" s="275" t="s">
        <v>409</v>
      </c>
      <c r="B2950" s="159" t="s">
        <v>2808</v>
      </c>
      <c r="C2950" s="267" t="s">
        <v>68</v>
      </c>
      <c r="D2950" s="267" t="s">
        <v>1328</v>
      </c>
      <c r="E2950" s="526" t="s">
        <v>2470</v>
      </c>
      <c r="F2950" s="526"/>
      <c r="G2950" s="160" t="s">
        <v>8</v>
      </c>
      <c r="H2950" s="161">
        <v>1</v>
      </c>
      <c r="I2950" s="162">
        <v>9.98</v>
      </c>
      <c r="J2950" s="276">
        <v>9.98</v>
      </c>
    </row>
    <row r="2951" spans="1:10" ht="25.5" x14ac:dyDescent="0.2">
      <c r="A2951" s="277" t="s">
        <v>1482</v>
      </c>
      <c r="B2951" s="163" t="s">
        <v>1544</v>
      </c>
      <c r="C2951" s="259" t="s">
        <v>68</v>
      </c>
      <c r="D2951" s="259" t="s">
        <v>1545</v>
      </c>
      <c r="E2951" s="528" t="s">
        <v>1488</v>
      </c>
      <c r="F2951" s="528"/>
      <c r="G2951" s="164" t="s">
        <v>1489</v>
      </c>
      <c r="H2951" s="165">
        <v>4.4999999999999997E-3</v>
      </c>
      <c r="I2951" s="166">
        <v>19.78</v>
      </c>
      <c r="J2951" s="278">
        <v>0.08</v>
      </c>
    </row>
    <row r="2952" spans="1:10" ht="25.5" x14ac:dyDescent="0.2">
      <c r="A2952" s="277" t="s">
        <v>1482</v>
      </c>
      <c r="B2952" s="163" t="s">
        <v>1551</v>
      </c>
      <c r="C2952" s="259" t="s">
        <v>68</v>
      </c>
      <c r="D2952" s="259" t="s">
        <v>1552</v>
      </c>
      <c r="E2952" s="528" t="s">
        <v>1488</v>
      </c>
      <c r="F2952" s="528"/>
      <c r="G2952" s="164" t="s">
        <v>1489</v>
      </c>
      <c r="H2952" s="165">
        <v>4.4999999999999997E-3</v>
      </c>
      <c r="I2952" s="166">
        <v>23.42</v>
      </c>
      <c r="J2952" s="278">
        <v>0.1</v>
      </c>
    </row>
    <row r="2953" spans="1:10" ht="25.5" x14ac:dyDescent="0.2">
      <c r="A2953" s="279" t="s">
        <v>1492</v>
      </c>
      <c r="B2953" s="167" t="s">
        <v>2809</v>
      </c>
      <c r="C2953" s="260" t="s">
        <v>68</v>
      </c>
      <c r="D2953" s="260" t="s">
        <v>2810</v>
      </c>
      <c r="E2953" s="527" t="s">
        <v>1495</v>
      </c>
      <c r="F2953" s="527"/>
      <c r="G2953" s="168" t="s">
        <v>8</v>
      </c>
      <c r="H2953" s="169">
        <v>1.05</v>
      </c>
      <c r="I2953" s="170">
        <v>9.34</v>
      </c>
      <c r="J2953" s="280">
        <v>9.8000000000000007</v>
      </c>
    </row>
    <row r="2954" spans="1:10" x14ac:dyDescent="0.2">
      <c r="A2954" s="281"/>
      <c r="B2954" s="282"/>
      <c r="C2954" s="282"/>
      <c r="D2954" s="282"/>
      <c r="E2954" s="282"/>
      <c r="F2954" s="283"/>
      <c r="G2954" s="282"/>
      <c r="H2954" s="283"/>
      <c r="I2954" s="282"/>
      <c r="J2954" s="284"/>
    </row>
    <row r="2955" spans="1:10" ht="13.5" thickBot="1" x14ac:dyDescent="0.25">
      <c r="A2955" s="281"/>
      <c r="B2955" s="282"/>
      <c r="C2955" s="282"/>
      <c r="D2955" s="282"/>
      <c r="E2955" s="282"/>
      <c r="F2955" s="283"/>
      <c r="G2955" s="282"/>
      <c r="H2955" s="283"/>
      <c r="I2955" s="282"/>
      <c r="J2955" s="284"/>
    </row>
    <row r="2956" spans="1:10" ht="13.5" thickTop="1" x14ac:dyDescent="0.2">
      <c r="A2956" s="285"/>
      <c r="B2956" s="171"/>
      <c r="C2956" s="171"/>
      <c r="D2956" s="171"/>
      <c r="E2956" s="171"/>
      <c r="F2956" s="171"/>
      <c r="G2956" s="171"/>
      <c r="H2956" s="171"/>
      <c r="I2956" s="171"/>
      <c r="J2956" s="286"/>
    </row>
    <row r="2957" spans="1:10" ht="15" x14ac:dyDescent="0.2">
      <c r="A2957" s="273"/>
      <c r="B2957" s="157" t="s">
        <v>399</v>
      </c>
      <c r="C2957" s="268" t="s">
        <v>1472</v>
      </c>
      <c r="D2957" s="268" t="s">
        <v>1473</v>
      </c>
      <c r="E2957" s="525" t="s">
        <v>1474</v>
      </c>
      <c r="F2957" s="525"/>
      <c r="G2957" s="158" t="s">
        <v>1475</v>
      </c>
      <c r="H2957" s="157" t="s">
        <v>1476</v>
      </c>
      <c r="I2957" s="157" t="s">
        <v>1477</v>
      </c>
      <c r="J2957" s="274" t="s">
        <v>1478</v>
      </c>
    </row>
    <row r="2958" spans="1:10" x14ac:dyDescent="0.2">
      <c r="A2958" s="275" t="s">
        <v>409</v>
      </c>
      <c r="B2958" s="159" t="s">
        <v>2811</v>
      </c>
      <c r="C2958" s="267" t="s">
        <v>68</v>
      </c>
      <c r="D2958" s="267" t="s">
        <v>1333</v>
      </c>
      <c r="E2958" s="526" t="s">
        <v>2470</v>
      </c>
      <c r="F2958" s="526"/>
      <c r="G2958" s="160" t="s">
        <v>1</v>
      </c>
      <c r="H2958" s="161">
        <v>1</v>
      </c>
      <c r="I2958" s="162">
        <v>39.770000000000003</v>
      </c>
      <c r="J2958" s="276">
        <v>39.770000000000003</v>
      </c>
    </row>
    <row r="2959" spans="1:10" ht="25.5" x14ac:dyDescent="0.2">
      <c r="A2959" s="277" t="s">
        <v>1482</v>
      </c>
      <c r="B2959" s="163" t="s">
        <v>1551</v>
      </c>
      <c r="C2959" s="259" t="s">
        <v>68</v>
      </c>
      <c r="D2959" s="259" t="s">
        <v>1552</v>
      </c>
      <c r="E2959" s="528" t="s">
        <v>1488</v>
      </c>
      <c r="F2959" s="528"/>
      <c r="G2959" s="164" t="s">
        <v>1489</v>
      </c>
      <c r="H2959" s="165">
        <v>0.20619999999999999</v>
      </c>
      <c r="I2959" s="166">
        <v>23.42</v>
      </c>
      <c r="J2959" s="278">
        <v>4.82</v>
      </c>
    </row>
    <row r="2960" spans="1:10" ht="25.5" x14ac:dyDescent="0.2">
      <c r="A2960" s="277" t="s">
        <v>1482</v>
      </c>
      <c r="B2960" s="163" t="s">
        <v>1544</v>
      </c>
      <c r="C2960" s="259" t="s">
        <v>68</v>
      </c>
      <c r="D2960" s="259" t="s">
        <v>1545</v>
      </c>
      <c r="E2960" s="528" t="s">
        <v>1488</v>
      </c>
      <c r="F2960" s="528"/>
      <c r="G2960" s="164" t="s">
        <v>1489</v>
      </c>
      <c r="H2960" s="165">
        <v>0.20619999999999999</v>
      </c>
      <c r="I2960" s="166">
        <v>19.78</v>
      </c>
      <c r="J2960" s="278">
        <v>4.07</v>
      </c>
    </row>
    <row r="2961" spans="1:10" ht="25.5" x14ac:dyDescent="0.2">
      <c r="A2961" s="279" t="s">
        <v>1492</v>
      </c>
      <c r="B2961" s="167" t="s">
        <v>2812</v>
      </c>
      <c r="C2961" s="260" t="s">
        <v>68</v>
      </c>
      <c r="D2961" s="260" t="s">
        <v>2813</v>
      </c>
      <c r="E2961" s="527" t="s">
        <v>1495</v>
      </c>
      <c r="F2961" s="527"/>
      <c r="G2961" s="168" t="s">
        <v>1</v>
      </c>
      <c r="H2961" s="169">
        <v>1</v>
      </c>
      <c r="I2961" s="170">
        <v>30.88</v>
      </c>
      <c r="J2961" s="280">
        <v>30.88</v>
      </c>
    </row>
    <row r="2962" spans="1:10" x14ac:dyDescent="0.2">
      <c r="A2962" s="281"/>
      <c r="B2962" s="282"/>
      <c r="C2962" s="282"/>
      <c r="D2962" s="282"/>
      <c r="E2962" s="282"/>
      <c r="F2962" s="283"/>
      <c r="G2962" s="282"/>
      <c r="H2962" s="283"/>
      <c r="I2962" s="282"/>
      <c r="J2962" s="284"/>
    </row>
    <row r="2963" spans="1:10" ht="13.5" thickBot="1" x14ac:dyDescent="0.25">
      <c r="A2963" s="281"/>
      <c r="B2963" s="282"/>
      <c r="C2963" s="282"/>
      <c r="D2963" s="282"/>
      <c r="E2963" s="282"/>
      <c r="F2963" s="283"/>
      <c r="G2963" s="282"/>
      <c r="H2963" s="283"/>
      <c r="I2963" s="282"/>
      <c r="J2963" s="284"/>
    </row>
    <row r="2964" spans="1:10" ht="13.5" thickTop="1" x14ac:dyDescent="0.2">
      <c r="A2964" s="285"/>
      <c r="B2964" s="171"/>
      <c r="C2964" s="171"/>
      <c r="D2964" s="171"/>
      <c r="E2964" s="171"/>
      <c r="F2964" s="171"/>
      <c r="G2964" s="171"/>
      <c r="H2964" s="171"/>
      <c r="I2964" s="171"/>
      <c r="J2964" s="286"/>
    </row>
    <row r="2965" spans="1:10" ht="15" x14ac:dyDescent="0.2">
      <c r="A2965" s="273"/>
      <c r="B2965" s="157" t="s">
        <v>399</v>
      </c>
      <c r="C2965" s="268" t="s">
        <v>1472</v>
      </c>
      <c r="D2965" s="268" t="s">
        <v>1473</v>
      </c>
      <c r="E2965" s="525" t="s">
        <v>1474</v>
      </c>
      <c r="F2965" s="525"/>
      <c r="G2965" s="158" t="s">
        <v>1475</v>
      </c>
      <c r="H2965" s="157" t="s">
        <v>1476</v>
      </c>
      <c r="I2965" s="157" t="s">
        <v>1477</v>
      </c>
      <c r="J2965" s="274" t="s">
        <v>1478</v>
      </c>
    </row>
    <row r="2966" spans="1:10" ht="38.25" x14ac:dyDescent="0.2">
      <c r="A2966" s="275" t="s">
        <v>409</v>
      </c>
      <c r="B2966" s="159" t="s">
        <v>2814</v>
      </c>
      <c r="C2966" s="267" t="s">
        <v>68</v>
      </c>
      <c r="D2966" s="267" t="s">
        <v>1334</v>
      </c>
      <c r="E2966" s="526" t="s">
        <v>1527</v>
      </c>
      <c r="F2966" s="526"/>
      <c r="G2966" s="160" t="s">
        <v>1</v>
      </c>
      <c r="H2966" s="161">
        <v>1</v>
      </c>
      <c r="I2966" s="162">
        <v>6.48</v>
      </c>
      <c r="J2966" s="276">
        <v>6.48</v>
      </c>
    </row>
    <row r="2967" spans="1:10" ht="25.5" x14ac:dyDescent="0.2">
      <c r="A2967" s="277" t="s">
        <v>1482</v>
      </c>
      <c r="B2967" s="163" t="s">
        <v>1551</v>
      </c>
      <c r="C2967" s="259" t="s">
        <v>68</v>
      </c>
      <c r="D2967" s="259" t="s">
        <v>1552</v>
      </c>
      <c r="E2967" s="528" t="s">
        <v>1488</v>
      </c>
      <c r="F2967" s="528"/>
      <c r="G2967" s="164" t="s">
        <v>1489</v>
      </c>
      <c r="H2967" s="165">
        <v>0.13700000000000001</v>
      </c>
      <c r="I2967" s="166">
        <v>23.42</v>
      </c>
      <c r="J2967" s="278">
        <v>3.2</v>
      </c>
    </row>
    <row r="2968" spans="1:10" ht="25.5" x14ac:dyDescent="0.2">
      <c r="A2968" s="277" t="s">
        <v>1482</v>
      </c>
      <c r="B2968" s="163" t="s">
        <v>1544</v>
      </c>
      <c r="C2968" s="259" t="s">
        <v>68</v>
      </c>
      <c r="D2968" s="259" t="s">
        <v>1545</v>
      </c>
      <c r="E2968" s="528" t="s">
        <v>1488</v>
      </c>
      <c r="F2968" s="528"/>
      <c r="G2968" s="164" t="s">
        <v>1489</v>
      </c>
      <c r="H2968" s="165">
        <v>0.13700000000000001</v>
      </c>
      <c r="I2968" s="166">
        <v>19.78</v>
      </c>
      <c r="J2968" s="278">
        <v>2.7</v>
      </c>
    </row>
    <row r="2969" spans="1:10" x14ac:dyDescent="0.2">
      <c r="A2969" s="279" t="s">
        <v>1492</v>
      </c>
      <c r="B2969" s="167" t="s">
        <v>2815</v>
      </c>
      <c r="C2969" s="260" t="s">
        <v>68</v>
      </c>
      <c r="D2969" s="260" t="s">
        <v>2816</v>
      </c>
      <c r="E2969" s="527" t="s">
        <v>1495</v>
      </c>
      <c r="F2969" s="527"/>
      <c r="G2969" s="168" t="s">
        <v>1</v>
      </c>
      <c r="H2969" s="169">
        <v>1</v>
      </c>
      <c r="I2969" s="170">
        <v>0.57999999999999996</v>
      </c>
      <c r="J2969" s="280">
        <v>0.57999999999999996</v>
      </c>
    </row>
    <row r="2970" spans="1:10" x14ac:dyDescent="0.2">
      <c r="A2970" s="281"/>
      <c r="B2970" s="282"/>
      <c r="C2970" s="282"/>
      <c r="D2970" s="282"/>
      <c r="E2970" s="282"/>
      <c r="F2970" s="283"/>
      <c r="G2970" s="282"/>
      <c r="H2970" s="283"/>
      <c r="I2970" s="282"/>
      <c r="J2970" s="284"/>
    </row>
    <row r="2971" spans="1:10" ht="13.5" thickBot="1" x14ac:dyDescent="0.25">
      <c r="A2971" s="281"/>
      <c r="B2971" s="282"/>
      <c r="C2971" s="282"/>
      <c r="D2971" s="282"/>
      <c r="E2971" s="282"/>
      <c r="F2971" s="283"/>
      <c r="G2971" s="282"/>
      <c r="H2971" s="283"/>
      <c r="I2971" s="282"/>
      <c r="J2971" s="284"/>
    </row>
    <row r="2972" spans="1:10" ht="13.5" thickTop="1" x14ac:dyDescent="0.2">
      <c r="A2972" s="285"/>
      <c r="B2972" s="171"/>
      <c r="C2972" s="171"/>
      <c r="D2972" s="171"/>
      <c r="E2972" s="171"/>
      <c r="F2972" s="171"/>
      <c r="G2972" s="171"/>
      <c r="H2972" s="171"/>
      <c r="I2972" s="171"/>
      <c r="J2972" s="286"/>
    </row>
    <row r="2973" spans="1:10" ht="15" x14ac:dyDescent="0.2">
      <c r="A2973" s="273"/>
      <c r="B2973" s="157" t="s">
        <v>399</v>
      </c>
      <c r="C2973" s="268" t="s">
        <v>1472</v>
      </c>
      <c r="D2973" s="268" t="s">
        <v>1473</v>
      </c>
      <c r="E2973" s="525" t="s">
        <v>1474</v>
      </c>
      <c r="F2973" s="525"/>
      <c r="G2973" s="158" t="s">
        <v>1475</v>
      </c>
      <c r="H2973" s="157" t="s">
        <v>1476</v>
      </c>
      <c r="I2973" s="157" t="s">
        <v>1477</v>
      </c>
      <c r="J2973" s="274" t="s">
        <v>1478</v>
      </c>
    </row>
    <row r="2974" spans="1:10" ht="38.25" x14ac:dyDescent="0.2">
      <c r="A2974" s="275" t="s">
        <v>409</v>
      </c>
      <c r="B2974" s="159" t="s">
        <v>2817</v>
      </c>
      <c r="C2974" s="267" t="s">
        <v>68</v>
      </c>
      <c r="D2974" s="267" t="s">
        <v>2818</v>
      </c>
      <c r="E2974" s="526" t="s">
        <v>1864</v>
      </c>
      <c r="F2974" s="526"/>
      <c r="G2974" s="160" t="s">
        <v>1</v>
      </c>
      <c r="H2974" s="161">
        <v>1</v>
      </c>
      <c r="I2974" s="162">
        <v>35.200000000000003</v>
      </c>
      <c r="J2974" s="276">
        <v>35.200000000000003</v>
      </c>
    </row>
    <row r="2975" spans="1:10" ht="25.5" x14ac:dyDescent="0.2">
      <c r="A2975" s="277" t="s">
        <v>1482</v>
      </c>
      <c r="B2975" s="163" t="s">
        <v>1865</v>
      </c>
      <c r="C2975" s="259" t="s">
        <v>68</v>
      </c>
      <c r="D2975" s="259" t="s">
        <v>1866</v>
      </c>
      <c r="E2975" s="528" t="s">
        <v>1488</v>
      </c>
      <c r="F2975" s="528"/>
      <c r="G2975" s="164" t="s">
        <v>1489</v>
      </c>
      <c r="H2975" s="165">
        <v>0.49</v>
      </c>
      <c r="I2975" s="166">
        <v>22.12</v>
      </c>
      <c r="J2975" s="278">
        <v>10.83</v>
      </c>
    </row>
    <row r="2976" spans="1:10" ht="25.5" x14ac:dyDescent="0.2">
      <c r="A2976" s="277" t="s">
        <v>1482</v>
      </c>
      <c r="B2976" s="163" t="s">
        <v>1998</v>
      </c>
      <c r="C2976" s="259" t="s">
        <v>68</v>
      </c>
      <c r="D2976" s="259" t="s">
        <v>1999</v>
      </c>
      <c r="E2976" s="528" t="s">
        <v>1488</v>
      </c>
      <c r="F2976" s="528"/>
      <c r="G2976" s="164" t="s">
        <v>1489</v>
      </c>
      <c r="H2976" s="165">
        <v>0.49</v>
      </c>
      <c r="I2976" s="166">
        <v>18.84</v>
      </c>
      <c r="J2976" s="278">
        <v>9.23</v>
      </c>
    </row>
    <row r="2977" spans="1:10" x14ac:dyDescent="0.2">
      <c r="A2977" s="279" t="s">
        <v>1492</v>
      </c>
      <c r="B2977" s="167" t="s">
        <v>2647</v>
      </c>
      <c r="C2977" s="260" t="s">
        <v>68</v>
      </c>
      <c r="D2977" s="260" t="s">
        <v>2648</v>
      </c>
      <c r="E2977" s="527" t="s">
        <v>1495</v>
      </c>
      <c r="F2977" s="527"/>
      <c r="G2977" s="168" t="s">
        <v>1</v>
      </c>
      <c r="H2977" s="169">
        <v>1</v>
      </c>
      <c r="I2977" s="170">
        <v>14.96</v>
      </c>
      <c r="J2977" s="280">
        <v>14.96</v>
      </c>
    </row>
    <row r="2978" spans="1:10" x14ac:dyDescent="0.2">
      <c r="A2978" s="279" t="s">
        <v>1492</v>
      </c>
      <c r="B2978" s="167" t="s">
        <v>2155</v>
      </c>
      <c r="C2978" s="260" t="s">
        <v>68</v>
      </c>
      <c r="D2978" s="260" t="s">
        <v>2156</v>
      </c>
      <c r="E2978" s="527" t="s">
        <v>1495</v>
      </c>
      <c r="F2978" s="527"/>
      <c r="G2978" s="168" t="s">
        <v>1582</v>
      </c>
      <c r="H2978" s="169">
        <v>3.0000000000000001E-3</v>
      </c>
      <c r="I2978" s="170">
        <v>32.96</v>
      </c>
      <c r="J2978" s="280">
        <v>0.09</v>
      </c>
    </row>
    <row r="2979" spans="1:10" x14ac:dyDescent="0.2">
      <c r="A2979" s="279" t="s">
        <v>1492</v>
      </c>
      <c r="B2979" s="167" t="s">
        <v>2119</v>
      </c>
      <c r="C2979" s="260" t="s">
        <v>68</v>
      </c>
      <c r="D2979" s="260" t="s">
        <v>2120</v>
      </c>
      <c r="E2979" s="527" t="s">
        <v>1495</v>
      </c>
      <c r="F2979" s="527"/>
      <c r="G2979" s="168" t="s">
        <v>1</v>
      </c>
      <c r="H2979" s="169">
        <v>1.2999999999999999E-2</v>
      </c>
      <c r="I2979" s="170">
        <v>7.37</v>
      </c>
      <c r="J2979" s="280">
        <v>0.09</v>
      </c>
    </row>
    <row r="2980" spans="1:10" x14ac:dyDescent="0.2">
      <c r="A2980" s="281"/>
      <c r="B2980" s="282"/>
      <c r="C2980" s="282"/>
      <c r="D2980" s="282"/>
      <c r="E2980" s="282"/>
      <c r="F2980" s="283"/>
      <c r="G2980" s="282"/>
      <c r="H2980" s="283"/>
      <c r="I2980" s="282"/>
      <c r="J2980" s="284"/>
    </row>
    <row r="2981" spans="1:10" ht="13.5" thickBot="1" x14ac:dyDescent="0.25">
      <c r="A2981" s="281"/>
      <c r="B2981" s="282"/>
      <c r="C2981" s="282"/>
      <c r="D2981" s="282"/>
      <c r="E2981" s="282"/>
      <c r="F2981" s="283"/>
      <c r="G2981" s="282"/>
      <c r="H2981" s="283"/>
      <c r="I2981" s="282"/>
      <c r="J2981" s="284"/>
    </row>
    <row r="2982" spans="1:10" ht="13.5" thickTop="1" x14ac:dyDescent="0.2">
      <c r="A2982" s="285"/>
      <c r="B2982" s="171"/>
      <c r="C2982" s="171"/>
      <c r="D2982" s="171"/>
      <c r="E2982" s="171"/>
      <c r="F2982" s="171"/>
      <c r="G2982" s="171"/>
      <c r="H2982" s="171"/>
      <c r="I2982" s="171"/>
      <c r="J2982" s="286"/>
    </row>
    <row r="2983" spans="1:10" ht="15" x14ac:dyDescent="0.2">
      <c r="A2983" s="273"/>
      <c r="B2983" s="157" t="s">
        <v>399</v>
      </c>
      <c r="C2983" s="268" t="s">
        <v>1472</v>
      </c>
      <c r="D2983" s="268" t="s">
        <v>1473</v>
      </c>
      <c r="E2983" s="525" t="s">
        <v>1474</v>
      </c>
      <c r="F2983" s="525"/>
      <c r="G2983" s="158" t="s">
        <v>1475</v>
      </c>
      <c r="H2983" s="157" t="s">
        <v>1476</v>
      </c>
      <c r="I2983" s="157" t="s">
        <v>1477</v>
      </c>
      <c r="J2983" s="274" t="s">
        <v>1478</v>
      </c>
    </row>
    <row r="2984" spans="1:10" ht="38.25" x14ac:dyDescent="0.2">
      <c r="A2984" s="275" t="s">
        <v>409</v>
      </c>
      <c r="B2984" s="159" t="s">
        <v>2819</v>
      </c>
      <c r="C2984" s="267" t="s">
        <v>68</v>
      </c>
      <c r="D2984" s="267" t="s">
        <v>2820</v>
      </c>
      <c r="E2984" s="526" t="s">
        <v>1864</v>
      </c>
      <c r="F2984" s="526"/>
      <c r="G2984" s="160" t="s">
        <v>1</v>
      </c>
      <c r="H2984" s="161">
        <v>1</v>
      </c>
      <c r="I2984" s="162">
        <v>34.880000000000003</v>
      </c>
      <c r="J2984" s="276">
        <v>34.880000000000003</v>
      </c>
    </row>
    <row r="2985" spans="1:10" ht="25.5" x14ac:dyDescent="0.2">
      <c r="A2985" s="277" t="s">
        <v>1482</v>
      </c>
      <c r="B2985" s="163" t="s">
        <v>1998</v>
      </c>
      <c r="C2985" s="259" t="s">
        <v>68</v>
      </c>
      <c r="D2985" s="259" t="s">
        <v>1999</v>
      </c>
      <c r="E2985" s="528" t="s">
        <v>1488</v>
      </c>
      <c r="F2985" s="528"/>
      <c r="G2985" s="164" t="s">
        <v>1489</v>
      </c>
      <c r="H2985" s="165">
        <v>0.48199999999999998</v>
      </c>
      <c r="I2985" s="166">
        <v>18.84</v>
      </c>
      <c r="J2985" s="278">
        <v>9.08</v>
      </c>
    </row>
    <row r="2986" spans="1:10" ht="25.5" x14ac:dyDescent="0.2">
      <c r="A2986" s="277" t="s">
        <v>1482</v>
      </c>
      <c r="B2986" s="163" t="s">
        <v>1865</v>
      </c>
      <c r="C2986" s="259" t="s">
        <v>68</v>
      </c>
      <c r="D2986" s="259" t="s">
        <v>1866</v>
      </c>
      <c r="E2986" s="528" t="s">
        <v>1488</v>
      </c>
      <c r="F2986" s="528"/>
      <c r="G2986" s="164" t="s">
        <v>1489</v>
      </c>
      <c r="H2986" s="165">
        <v>0.48199999999999998</v>
      </c>
      <c r="I2986" s="166">
        <v>22.12</v>
      </c>
      <c r="J2986" s="278">
        <v>10.66</v>
      </c>
    </row>
    <row r="2987" spans="1:10" x14ac:dyDescent="0.2">
      <c r="A2987" s="279" t="s">
        <v>1492</v>
      </c>
      <c r="B2987" s="167" t="s">
        <v>2155</v>
      </c>
      <c r="C2987" s="260" t="s">
        <v>68</v>
      </c>
      <c r="D2987" s="260" t="s">
        <v>2156</v>
      </c>
      <c r="E2987" s="527" t="s">
        <v>1495</v>
      </c>
      <c r="F2987" s="527"/>
      <c r="G2987" s="168" t="s">
        <v>1582</v>
      </c>
      <c r="H2987" s="169">
        <v>3.0000000000000001E-3</v>
      </c>
      <c r="I2987" s="170">
        <v>32.96</v>
      </c>
      <c r="J2987" s="280">
        <v>0.09</v>
      </c>
    </row>
    <row r="2988" spans="1:10" x14ac:dyDescent="0.2">
      <c r="A2988" s="279" t="s">
        <v>1492</v>
      </c>
      <c r="B2988" s="167" t="s">
        <v>2647</v>
      </c>
      <c r="C2988" s="260" t="s">
        <v>68</v>
      </c>
      <c r="D2988" s="260" t="s">
        <v>2648</v>
      </c>
      <c r="E2988" s="527" t="s">
        <v>1495</v>
      </c>
      <c r="F2988" s="527"/>
      <c r="G2988" s="168" t="s">
        <v>1</v>
      </c>
      <c r="H2988" s="169">
        <v>1</v>
      </c>
      <c r="I2988" s="170">
        <v>14.96</v>
      </c>
      <c r="J2988" s="280">
        <v>14.96</v>
      </c>
    </row>
    <row r="2989" spans="1:10" x14ac:dyDescent="0.2">
      <c r="A2989" s="279" t="s">
        <v>1492</v>
      </c>
      <c r="B2989" s="167" t="s">
        <v>2119</v>
      </c>
      <c r="C2989" s="260" t="s">
        <v>68</v>
      </c>
      <c r="D2989" s="260" t="s">
        <v>2120</v>
      </c>
      <c r="E2989" s="527" t="s">
        <v>1495</v>
      </c>
      <c r="F2989" s="527"/>
      <c r="G2989" s="168" t="s">
        <v>1</v>
      </c>
      <c r="H2989" s="169">
        <v>1.2999999999999999E-2</v>
      </c>
      <c r="I2989" s="170">
        <v>7.37</v>
      </c>
      <c r="J2989" s="280">
        <v>0.09</v>
      </c>
    </row>
    <row r="2990" spans="1:10" x14ac:dyDescent="0.2">
      <c r="A2990" s="281"/>
      <c r="B2990" s="282"/>
      <c r="C2990" s="282"/>
      <c r="D2990" s="282"/>
      <c r="E2990" s="282"/>
      <c r="F2990" s="283"/>
      <c r="G2990" s="282"/>
      <c r="H2990" s="283"/>
      <c r="I2990" s="282"/>
      <c r="J2990" s="284"/>
    </row>
    <row r="2991" spans="1:10" ht="13.5" thickBot="1" x14ac:dyDescent="0.25">
      <c r="A2991" s="281"/>
      <c r="B2991" s="282"/>
      <c r="C2991" s="282"/>
      <c r="D2991" s="282"/>
      <c r="E2991" s="282"/>
      <c r="F2991" s="283"/>
      <c r="G2991" s="282"/>
      <c r="H2991" s="283"/>
      <c r="I2991" s="282"/>
      <c r="J2991" s="284"/>
    </row>
    <row r="2992" spans="1:10" ht="13.5" thickTop="1" x14ac:dyDescent="0.2">
      <c r="A2992" s="285"/>
      <c r="B2992" s="171"/>
      <c r="C2992" s="171"/>
      <c r="D2992" s="171"/>
      <c r="E2992" s="171"/>
      <c r="F2992" s="171"/>
      <c r="G2992" s="171"/>
      <c r="H2992" s="171"/>
      <c r="I2992" s="171"/>
      <c r="J2992" s="286"/>
    </row>
    <row r="2993" spans="1:10" ht="15" x14ac:dyDescent="0.2">
      <c r="A2993" s="273"/>
      <c r="B2993" s="157" t="s">
        <v>399</v>
      </c>
      <c r="C2993" s="268" t="s">
        <v>1472</v>
      </c>
      <c r="D2993" s="268" t="s">
        <v>1473</v>
      </c>
      <c r="E2993" s="525" t="s">
        <v>1474</v>
      </c>
      <c r="F2993" s="525"/>
      <c r="G2993" s="158" t="s">
        <v>1475</v>
      </c>
      <c r="H2993" s="157" t="s">
        <v>1476</v>
      </c>
      <c r="I2993" s="157" t="s">
        <v>1477</v>
      </c>
      <c r="J2993" s="274" t="s">
        <v>1478</v>
      </c>
    </row>
    <row r="2994" spans="1:10" ht="38.25" x14ac:dyDescent="0.2">
      <c r="A2994" s="275" t="s">
        <v>409</v>
      </c>
      <c r="B2994" s="159" t="s">
        <v>2821</v>
      </c>
      <c r="C2994" s="267" t="s">
        <v>68</v>
      </c>
      <c r="D2994" s="267" t="s">
        <v>2822</v>
      </c>
      <c r="E2994" s="526" t="s">
        <v>1864</v>
      </c>
      <c r="F2994" s="526"/>
      <c r="G2994" s="160" t="s">
        <v>1</v>
      </c>
      <c r="H2994" s="161">
        <v>1</v>
      </c>
      <c r="I2994" s="162">
        <v>88.27</v>
      </c>
      <c r="J2994" s="276">
        <v>88.27</v>
      </c>
    </row>
    <row r="2995" spans="1:10" ht="25.5" x14ac:dyDescent="0.2">
      <c r="A2995" s="277" t="s">
        <v>1482</v>
      </c>
      <c r="B2995" s="163" t="s">
        <v>1865</v>
      </c>
      <c r="C2995" s="259" t="s">
        <v>68</v>
      </c>
      <c r="D2995" s="259" t="s">
        <v>1866</v>
      </c>
      <c r="E2995" s="528" t="s">
        <v>1488</v>
      </c>
      <c r="F2995" s="528"/>
      <c r="G2995" s="164" t="s">
        <v>1489</v>
      </c>
      <c r="H2995" s="165">
        <v>0.39800000000000002</v>
      </c>
      <c r="I2995" s="166">
        <v>22.12</v>
      </c>
      <c r="J2995" s="278">
        <v>8.8000000000000007</v>
      </c>
    </row>
    <row r="2996" spans="1:10" ht="25.5" x14ac:dyDescent="0.2">
      <c r="A2996" s="277" t="s">
        <v>1482</v>
      </c>
      <c r="B2996" s="163" t="s">
        <v>1998</v>
      </c>
      <c r="C2996" s="259" t="s">
        <v>68</v>
      </c>
      <c r="D2996" s="259" t="s">
        <v>1999</v>
      </c>
      <c r="E2996" s="528" t="s">
        <v>1488</v>
      </c>
      <c r="F2996" s="528"/>
      <c r="G2996" s="164" t="s">
        <v>1489</v>
      </c>
      <c r="H2996" s="165">
        <v>0.39800000000000002</v>
      </c>
      <c r="I2996" s="166">
        <v>18.84</v>
      </c>
      <c r="J2996" s="278">
        <v>7.49</v>
      </c>
    </row>
    <row r="2997" spans="1:10" x14ac:dyDescent="0.2">
      <c r="A2997" s="279" t="s">
        <v>1492</v>
      </c>
      <c r="B2997" s="167" t="s">
        <v>2155</v>
      </c>
      <c r="C2997" s="260" t="s">
        <v>68</v>
      </c>
      <c r="D2997" s="260" t="s">
        <v>2156</v>
      </c>
      <c r="E2997" s="527" t="s">
        <v>1495</v>
      </c>
      <c r="F2997" s="527"/>
      <c r="G2997" s="168" t="s">
        <v>1582</v>
      </c>
      <c r="H2997" s="169">
        <v>7.0000000000000001E-3</v>
      </c>
      <c r="I2997" s="170">
        <v>32.96</v>
      </c>
      <c r="J2997" s="280">
        <v>0.23</v>
      </c>
    </row>
    <row r="2998" spans="1:10" x14ac:dyDescent="0.2">
      <c r="A2998" s="279" t="s">
        <v>1492</v>
      </c>
      <c r="B2998" s="167" t="s">
        <v>2119</v>
      </c>
      <c r="C2998" s="260" t="s">
        <v>68</v>
      </c>
      <c r="D2998" s="260" t="s">
        <v>2120</v>
      </c>
      <c r="E2998" s="527" t="s">
        <v>1495</v>
      </c>
      <c r="F2998" s="527"/>
      <c r="G2998" s="168" t="s">
        <v>1</v>
      </c>
      <c r="H2998" s="169">
        <v>0.03</v>
      </c>
      <c r="I2998" s="170">
        <v>7.37</v>
      </c>
      <c r="J2998" s="280">
        <v>0.22</v>
      </c>
    </row>
    <row r="2999" spans="1:10" x14ac:dyDescent="0.2">
      <c r="A2999" s="279" t="s">
        <v>1492</v>
      </c>
      <c r="B2999" s="167" t="s">
        <v>2823</v>
      </c>
      <c r="C2999" s="260" t="s">
        <v>68</v>
      </c>
      <c r="D2999" s="260" t="s">
        <v>2824</v>
      </c>
      <c r="E2999" s="527" t="s">
        <v>1495</v>
      </c>
      <c r="F2999" s="527"/>
      <c r="G2999" s="168" t="s">
        <v>1</v>
      </c>
      <c r="H2999" s="169">
        <v>1</v>
      </c>
      <c r="I2999" s="170">
        <v>71.53</v>
      </c>
      <c r="J2999" s="280">
        <v>71.53</v>
      </c>
    </row>
    <row r="3000" spans="1:10" x14ac:dyDescent="0.2">
      <c r="A3000" s="281"/>
      <c r="B3000" s="282"/>
      <c r="C3000" s="282"/>
      <c r="D3000" s="282"/>
      <c r="E3000" s="282"/>
      <c r="F3000" s="283"/>
      <c r="G3000" s="282"/>
      <c r="H3000" s="283"/>
      <c r="I3000" s="282"/>
      <c r="J3000" s="284"/>
    </row>
    <row r="3001" spans="1:10" ht="13.5" thickBot="1" x14ac:dyDescent="0.25">
      <c r="A3001" s="281"/>
      <c r="B3001" s="282"/>
      <c r="C3001" s="282"/>
      <c r="D3001" s="282"/>
      <c r="E3001" s="282"/>
      <c r="F3001" s="283"/>
      <c r="G3001" s="282"/>
      <c r="H3001" s="283"/>
      <c r="I3001" s="282"/>
      <c r="J3001" s="284"/>
    </row>
    <row r="3002" spans="1:10" ht="13.5" thickTop="1" x14ac:dyDescent="0.2">
      <c r="A3002" s="285"/>
      <c r="B3002" s="171"/>
      <c r="C3002" s="171"/>
      <c r="D3002" s="171"/>
      <c r="E3002" s="171"/>
      <c r="F3002" s="171"/>
      <c r="G3002" s="171"/>
      <c r="H3002" s="171"/>
      <c r="I3002" s="171"/>
      <c r="J3002" s="286"/>
    </row>
    <row r="3003" spans="1:10" ht="15" x14ac:dyDescent="0.2">
      <c r="A3003" s="273"/>
      <c r="B3003" s="157" t="s">
        <v>399</v>
      </c>
      <c r="C3003" s="268" t="s">
        <v>1472</v>
      </c>
      <c r="D3003" s="268" t="s">
        <v>1473</v>
      </c>
      <c r="E3003" s="525" t="s">
        <v>1474</v>
      </c>
      <c r="F3003" s="525"/>
      <c r="G3003" s="158" t="s">
        <v>1475</v>
      </c>
      <c r="H3003" s="157" t="s">
        <v>1476</v>
      </c>
      <c r="I3003" s="157" t="s">
        <v>1477</v>
      </c>
      <c r="J3003" s="274" t="s">
        <v>1478</v>
      </c>
    </row>
    <row r="3004" spans="1:10" ht="38.25" x14ac:dyDescent="0.2">
      <c r="A3004" s="275" t="s">
        <v>409</v>
      </c>
      <c r="B3004" s="159" t="s">
        <v>2825</v>
      </c>
      <c r="C3004" s="267" t="s">
        <v>68</v>
      </c>
      <c r="D3004" s="267" t="s">
        <v>1338</v>
      </c>
      <c r="E3004" s="526" t="s">
        <v>1527</v>
      </c>
      <c r="F3004" s="526"/>
      <c r="G3004" s="160" t="s">
        <v>1</v>
      </c>
      <c r="H3004" s="161">
        <v>1</v>
      </c>
      <c r="I3004" s="162">
        <v>11.87</v>
      </c>
      <c r="J3004" s="276">
        <v>11.87</v>
      </c>
    </row>
    <row r="3005" spans="1:10" ht="25.5" x14ac:dyDescent="0.2">
      <c r="A3005" s="277" t="s">
        <v>1482</v>
      </c>
      <c r="B3005" s="163" t="s">
        <v>1551</v>
      </c>
      <c r="C3005" s="259" t="s">
        <v>68</v>
      </c>
      <c r="D3005" s="259" t="s">
        <v>1552</v>
      </c>
      <c r="E3005" s="528" t="s">
        <v>1488</v>
      </c>
      <c r="F3005" s="528"/>
      <c r="G3005" s="164" t="s">
        <v>1489</v>
      </c>
      <c r="H3005" s="165">
        <v>0.187</v>
      </c>
      <c r="I3005" s="166">
        <v>23.42</v>
      </c>
      <c r="J3005" s="278">
        <v>4.37</v>
      </c>
    </row>
    <row r="3006" spans="1:10" ht="25.5" x14ac:dyDescent="0.2">
      <c r="A3006" s="277" t="s">
        <v>1482</v>
      </c>
      <c r="B3006" s="163" t="s">
        <v>1544</v>
      </c>
      <c r="C3006" s="259" t="s">
        <v>68</v>
      </c>
      <c r="D3006" s="259" t="s">
        <v>1545</v>
      </c>
      <c r="E3006" s="528" t="s">
        <v>1488</v>
      </c>
      <c r="F3006" s="528"/>
      <c r="G3006" s="164" t="s">
        <v>1489</v>
      </c>
      <c r="H3006" s="165">
        <v>0.187</v>
      </c>
      <c r="I3006" s="166">
        <v>19.78</v>
      </c>
      <c r="J3006" s="278">
        <v>3.69</v>
      </c>
    </row>
    <row r="3007" spans="1:10" ht="25.5" x14ac:dyDescent="0.2">
      <c r="A3007" s="279" t="s">
        <v>1492</v>
      </c>
      <c r="B3007" s="167" t="s">
        <v>2828</v>
      </c>
      <c r="C3007" s="260" t="s">
        <v>68</v>
      </c>
      <c r="D3007" s="260" t="s">
        <v>2829</v>
      </c>
      <c r="E3007" s="527" t="s">
        <v>1495</v>
      </c>
      <c r="F3007" s="527"/>
      <c r="G3007" s="168" t="s">
        <v>1</v>
      </c>
      <c r="H3007" s="169">
        <v>1</v>
      </c>
      <c r="I3007" s="170">
        <v>2.5099999999999998</v>
      </c>
      <c r="J3007" s="280">
        <v>2.5099999999999998</v>
      </c>
    </row>
    <row r="3008" spans="1:10" ht="38.25" x14ac:dyDescent="0.2">
      <c r="A3008" s="279" t="s">
        <v>1492</v>
      </c>
      <c r="B3008" s="167" t="s">
        <v>2826</v>
      </c>
      <c r="C3008" s="260" t="s">
        <v>68</v>
      </c>
      <c r="D3008" s="260" t="s">
        <v>2827</v>
      </c>
      <c r="E3008" s="527" t="s">
        <v>1495</v>
      </c>
      <c r="F3008" s="527"/>
      <c r="G3008" s="168" t="s">
        <v>1</v>
      </c>
      <c r="H3008" s="169">
        <v>1</v>
      </c>
      <c r="I3008" s="170">
        <v>1.3</v>
      </c>
      <c r="J3008" s="280">
        <v>1.3</v>
      </c>
    </row>
    <row r="3009" spans="1:10" x14ac:dyDescent="0.2">
      <c r="A3009" s="281"/>
      <c r="B3009" s="282"/>
      <c r="C3009" s="282"/>
      <c r="D3009" s="282"/>
      <c r="E3009" s="282"/>
      <c r="F3009" s="283"/>
      <c r="G3009" s="282"/>
      <c r="H3009" s="283"/>
      <c r="I3009" s="282"/>
      <c r="J3009" s="284"/>
    </row>
    <row r="3010" spans="1:10" ht="13.5" thickBot="1" x14ac:dyDescent="0.25">
      <c r="A3010" s="281"/>
      <c r="B3010" s="282"/>
      <c r="C3010" s="282"/>
      <c r="D3010" s="282"/>
      <c r="E3010" s="282"/>
      <c r="F3010" s="283"/>
      <c r="G3010" s="282"/>
      <c r="H3010" s="283"/>
      <c r="I3010" s="282"/>
      <c r="J3010" s="284"/>
    </row>
    <row r="3011" spans="1:10" ht="13.5" thickTop="1" x14ac:dyDescent="0.2">
      <c r="A3011" s="285"/>
      <c r="B3011" s="171"/>
      <c r="C3011" s="171"/>
      <c r="D3011" s="171"/>
      <c r="E3011" s="171"/>
      <c r="F3011" s="171"/>
      <c r="G3011" s="171"/>
      <c r="H3011" s="171"/>
      <c r="I3011" s="171"/>
      <c r="J3011" s="286"/>
    </row>
    <row r="3012" spans="1:10" ht="15" x14ac:dyDescent="0.2">
      <c r="A3012" s="273"/>
      <c r="B3012" s="157" t="s">
        <v>399</v>
      </c>
      <c r="C3012" s="268" t="s">
        <v>1472</v>
      </c>
      <c r="D3012" s="268" t="s">
        <v>1473</v>
      </c>
      <c r="E3012" s="525" t="s">
        <v>1474</v>
      </c>
      <c r="F3012" s="525"/>
      <c r="G3012" s="158" t="s">
        <v>1475</v>
      </c>
      <c r="H3012" s="157" t="s">
        <v>1476</v>
      </c>
      <c r="I3012" s="157" t="s">
        <v>1477</v>
      </c>
      <c r="J3012" s="274" t="s">
        <v>1478</v>
      </c>
    </row>
    <row r="3013" spans="1:10" ht="38.25" x14ac:dyDescent="0.2">
      <c r="A3013" s="275" t="s">
        <v>409</v>
      </c>
      <c r="B3013" s="159" t="s">
        <v>2830</v>
      </c>
      <c r="C3013" s="267" t="s">
        <v>68</v>
      </c>
      <c r="D3013" s="267" t="s">
        <v>1342</v>
      </c>
      <c r="E3013" s="526" t="s">
        <v>2470</v>
      </c>
      <c r="F3013" s="526"/>
      <c r="G3013" s="160" t="s">
        <v>1</v>
      </c>
      <c r="H3013" s="161">
        <v>1</v>
      </c>
      <c r="I3013" s="162">
        <v>530.04</v>
      </c>
      <c r="J3013" s="276">
        <v>530.04</v>
      </c>
    </row>
    <row r="3014" spans="1:10" ht="38.25" x14ac:dyDescent="0.2">
      <c r="A3014" s="277" t="s">
        <v>1482</v>
      </c>
      <c r="B3014" s="163" t="s">
        <v>2229</v>
      </c>
      <c r="C3014" s="259" t="s">
        <v>68</v>
      </c>
      <c r="D3014" s="259" t="s">
        <v>2230</v>
      </c>
      <c r="E3014" s="528" t="s">
        <v>1507</v>
      </c>
      <c r="F3014" s="528"/>
      <c r="G3014" s="164" t="s">
        <v>1508</v>
      </c>
      <c r="H3014" s="165">
        <v>8.72E-2</v>
      </c>
      <c r="I3014" s="166">
        <v>451.42</v>
      </c>
      <c r="J3014" s="278">
        <v>39.36</v>
      </c>
    </row>
    <row r="3015" spans="1:10" ht="51" x14ac:dyDescent="0.2">
      <c r="A3015" s="277" t="s">
        <v>1482</v>
      </c>
      <c r="B3015" s="163" t="s">
        <v>1600</v>
      </c>
      <c r="C3015" s="259" t="s">
        <v>68</v>
      </c>
      <c r="D3015" s="259" t="s">
        <v>1601</v>
      </c>
      <c r="E3015" s="528" t="s">
        <v>1513</v>
      </c>
      <c r="F3015" s="528"/>
      <c r="G3015" s="164" t="s">
        <v>1514</v>
      </c>
      <c r="H3015" s="165">
        <v>7.5300000000000006E-2</v>
      </c>
      <c r="I3015" s="166">
        <v>56.07</v>
      </c>
      <c r="J3015" s="278">
        <v>4.22</v>
      </c>
    </row>
    <row r="3016" spans="1:10" ht="25.5" x14ac:dyDescent="0.2">
      <c r="A3016" s="277" t="s">
        <v>1482</v>
      </c>
      <c r="B3016" s="163" t="s">
        <v>1486</v>
      </c>
      <c r="C3016" s="259" t="s">
        <v>68</v>
      </c>
      <c r="D3016" s="259" t="s">
        <v>1487</v>
      </c>
      <c r="E3016" s="528" t="s">
        <v>1488</v>
      </c>
      <c r="F3016" s="528"/>
      <c r="G3016" s="164" t="s">
        <v>1489</v>
      </c>
      <c r="H3016" s="165">
        <v>2.7477999999999998</v>
      </c>
      <c r="I3016" s="166">
        <v>18.670000000000002</v>
      </c>
      <c r="J3016" s="278">
        <v>51.3</v>
      </c>
    </row>
    <row r="3017" spans="1:10" ht="51" x14ac:dyDescent="0.2">
      <c r="A3017" s="277" t="s">
        <v>1482</v>
      </c>
      <c r="B3017" s="163" t="s">
        <v>1596</v>
      </c>
      <c r="C3017" s="259" t="s">
        <v>68</v>
      </c>
      <c r="D3017" s="259" t="s">
        <v>1597</v>
      </c>
      <c r="E3017" s="528" t="s">
        <v>1513</v>
      </c>
      <c r="F3017" s="528"/>
      <c r="G3017" s="164" t="s">
        <v>1517</v>
      </c>
      <c r="H3017" s="165">
        <v>3.6900000000000002E-2</v>
      </c>
      <c r="I3017" s="166">
        <v>139.63999999999999</v>
      </c>
      <c r="J3017" s="278">
        <v>5.15</v>
      </c>
    </row>
    <row r="3018" spans="1:10" ht="38.25" x14ac:dyDescent="0.2">
      <c r="A3018" s="277" t="s">
        <v>1482</v>
      </c>
      <c r="B3018" s="163" t="s">
        <v>2237</v>
      </c>
      <c r="C3018" s="259" t="s">
        <v>68</v>
      </c>
      <c r="D3018" s="259" t="s">
        <v>2238</v>
      </c>
      <c r="E3018" s="528" t="s">
        <v>1488</v>
      </c>
      <c r="F3018" s="528"/>
      <c r="G3018" s="164" t="s">
        <v>1508</v>
      </c>
      <c r="H3018" s="165">
        <v>1.44E-2</v>
      </c>
      <c r="I3018" s="166">
        <v>459.22</v>
      </c>
      <c r="J3018" s="278">
        <v>6.61</v>
      </c>
    </row>
    <row r="3019" spans="1:10" ht="25.5" x14ac:dyDescent="0.2">
      <c r="A3019" s="277" t="s">
        <v>1482</v>
      </c>
      <c r="B3019" s="163" t="s">
        <v>2329</v>
      </c>
      <c r="C3019" s="259" t="s">
        <v>68</v>
      </c>
      <c r="D3019" s="259" t="s">
        <v>2330</v>
      </c>
      <c r="E3019" s="528" t="s">
        <v>1507</v>
      </c>
      <c r="F3019" s="528"/>
      <c r="G3019" s="164" t="s">
        <v>1508</v>
      </c>
      <c r="H3019" s="165">
        <v>4.1500000000000002E-2</v>
      </c>
      <c r="I3019" s="166">
        <v>910.96</v>
      </c>
      <c r="J3019" s="278">
        <v>37.799999999999997</v>
      </c>
    </row>
    <row r="3020" spans="1:10" ht="25.5" x14ac:dyDescent="0.2">
      <c r="A3020" s="277" t="s">
        <v>1482</v>
      </c>
      <c r="B3020" s="163" t="s">
        <v>2231</v>
      </c>
      <c r="C3020" s="259" t="s">
        <v>68</v>
      </c>
      <c r="D3020" s="259" t="s">
        <v>2232</v>
      </c>
      <c r="E3020" s="528" t="s">
        <v>1488</v>
      </c>
      <c r="F3020" s="528"/>
      <c r="G3020" s="164" t="s">
        <v>1508</v>
      </c>
      <c r="H3020" s="165">
        <v>7.9799999999999996E-2</v>
      </c>
      <c r="I3020" s="166">
        <v>543.01</v>
      </c>
      <c r="J3020" s="278">
        <v>43.33</v>
      </c>
    </row>
    <row r="3021" spans="1:10" ht="25.5" x14ac:dyDescent="0.2">
      <c r="A3021" s="277" t="s">
        <v>1482</v>
      </c>
      <c r="B3021" s="163" t="s">
        <v>2233</v>
      </c>
      <c r="C3021" s="259" t="s">
        <v>68</v>
      </c>
      <c r="D3021" s="259" t="s">
        <v>2234</v>
      </c>
      <c r="E3021" s="528" t="s">
        <v>1507</v>
      </c>
      <c r="F3021" s="528"/>
      <c r="G3021" s="164" t="s">
        <v>1508</v>
      </c>
      <c r="H3021" s="165">
        <v>5.0999999999999997E-2</v>
      </c>
      <c r="I3021" s="166">
        <v>2136.4699999999998</v>
      </c>
      <c r="J3021" s="278">
        <v>108.95</v>
      </c>
    </row>
    <row r="3022" spans="1:10" ht="25.5" x14ac:dyDescent="0.2">
      <c r="A3022" s="277" t="s">
        <v>1482</v>
      </c>
      <c r="B3022" s="163" t="s">
        <v>1598</v>
      </c>
      <c r="C3022" s="259" t="s">
        <v>68</v>
      </c>
      <c r="D3022" s="259" t="s">
        <v>1599</v>
      </c>
      <c r="E3022" s="528" t="s">
        <v>1488</v>
      </c>
      <c r="F3022" s="528"/>
      <c r="G3022" s="164" t="s">
        <v>1489</v>
      </c>
      <c r="H3022" s="165">
        <v>3.4971999999999999</v>
      </c>
      <c r="I3022" s="166">
        <v>23.1</v>
      </c>
      <c r="J3022" s="278">
        <v>80.78</v>
      </c>
    </row>
    <row r="3023" spans="1:10" ht="25.5" x14ac:dyDescent="0.2">
      <c r="A3023" s="277" t="s">
        <v>1482</v>
      </c>
      <c r="B3023" s="163" t="s">
        <v>2331</v>
      </c>
      <c r="C3023" s="259" t="s">
        <v>68</v>
      </c>
      <c r="D3023" s="259" t="s">
        <v>2332</v>
      </c>
      <c r="E3023" s="528" t="s">
        <v>1507</v>
      </c>
      <c r="F3023" s="528"/>
      <c r="G3023" s="164" t="s">
        <v>25</v>
      </c>
      <c r="H3023" s="165">
        <v>1.6658999999999999</v>
      </c>
      <c r="I3023" s="166">
        <v>9.98</v>
      </c>
      <c r="J3023" s="278">
        <v>16.62</v>
      </c>
    </row>
    <row r="3024" spans="1:10" ht="25.5" x14ac:dyDescent="0.2">
      <c r="A3024" s="277" t="s">
        <v>1482</v>
      </c>
      <c r="B3024" s="163" t="s">
        <v>2235</v>
      </c>
      <c r="C3024" s="259" t="s">
        <v>68</v>
      </c>
      <c r="D3024" s="259" t="s">
        <v>2236</v>
      </c>
      <c r="E3024" s="528" t="s">
        <v>1595</v>
      </c>
      <c r="F3024" s="528"/>
      <c r="G3024" s="164" t="s">
        <v>1481</v>
      </c>
      <c r="H3024" s="165">
        <v>0.58499999999999996</v>
      </c>
      <c r="I3024" s="166">
        <v>5.38</v>
      </c>
      <c r="J3024" s="278">
        <v>3.14</v>
      </c>
    </row>
    <row r="3025" spans="1:10" ht="38.25" x14ac:dyDescent="0.2">
      <c r="A3025" s="279" t="s">
        <v>1492</v>
      </c>
      <c r="B3025" s="167" t="s">
        <v>1710</v>
      </c>
      <c r="C3025" s="260" t="s">
        <v>68</v>
      </c>
      <c r="D3025" s="260" t="s">
        <v>1711</v>
      </c>
      <c r="E3025" s="527" t="s">
        <v>1495</v>
      </c>
      <c r="F3025" s="527"/>
      <c r="G3025" s="168" t="s">
        <v>8</v>
      </c>
      <c r="H3025" s="169">
        <v>0.48299999999999998</v>
      </c>
      <c r="I3025" s="170">
        <v>16.84</v>
      </c>
      <c r="J3025" s="280">
        <v>8.1300000000000008</v>
      </c>
    </row>
    <row r="3026" spans="1:10" ht="25.5" x14ac:dyDescent="0.2">
      <c r="A3026" s="279" t="s">
        <v>1492</v>
      </c>
      <c r="B3026" s="167" t="s">
        <v>1647</v>
      </c>
      <c r="C3026" s="260" t="s">
        <v>68</v>
      </c>
      <c r="D3026" s="260" t="s">
        <v>1648</v>
      </c>
      <c r="E3026" s="527" t="s">
        <v>1495</v>
      </c>
      <c r="F3026" s="527"/>
      <c r="G3026" s="168" t="s">
        <v>1582</v>
      </c>
      <c r="H3026" s="169">
        <v>6.0000000000000001E-3</v>
      </c>
      <c r="I3026" s="170">
        <v>8.76</v>
      </c>
      <c r="J3026" s="280">
        <v>0.05</v>
      </c>
    </row>
    <row r="3027" spans="1:10" ht="25.5" x14ac:dyDescent="0.2">
      <c r="A3027" s="279" t="s">
        <v>1492</v>
      </c>
      <c r="B3027" s="167" t="s">
        <v>1651</v>
      </c>
      <c r="C3027" s="260" t="s">
        <v>68</v>
      </c>
      <c r="D3027" s="260" t="s">
        <v>1652</v>
      </c>
      <c r="E3027" s="527" t="s">
        <v>1495</v>
      </c>
      <c r="F3027" s="527"/>
      <c r="G3027" s="168" t="s">
        <v>8</v>
      </c>
      <c r="H3027" s="169">
        <v>0.154</v>
      </c>
      <c r="I3027" s="170">
        <v>3.92</v>
      </c>
      <c r="J3027" s="280">
        <v>0.6</v>
      </c>
    </row>
    <row r="3028" spans="1:10" x14ac:dyDescent="0.2">
      <c r="A3028" s="279" t="s">
        <v>1492</v>
      </c>
      <c r="B3028" s="167" t="s">
        <v>2341</v>
      </c>
      <c r="C3028" s="260" t="s">
        <v>68</v>
      </c>
      <c r="D3028" s="260" t="s">
        <v>2342</v>
      </c>
      <c r="E3028" s="527" t="s">
        <v>1495</v>
      </c>
      <c r="F3028" s="527"/>
      <c r="G3028" s="168" t="s">
        <v>1</v>
      </c>
      <c r="H3028" s="169">
        <v>14.175000000000001</v>
      </c>
      <c r="I3028" s="170">
        <v>3.32</v>
      </c>
      <c r="J3028" s="280">
        <v>47.06</v>
      </c>
    </row>
    <row r="3029" spans="1:10" ht="25.5" x14ac:dyDescent="0.2">
      <c r="A3029" s="279" t="s">
        <v>1492</v>
      </c>
      <c r="B3029" s="167" t="s">
        <v>1520</v>
      </c>
      <c r="C3029" s="260" t="s">
        <v>68</v>
      </c>
      <c r="D3029" s="260" t="s">
        <v>1521</v>
      </c>
      <c r="E3029" s="527" t="s">
        <v>1495</v>
      </c>
      <c r="F3029" s="527"/>
      <c r="G3029" s="168" t="s">
        <v>8</v>
      </c>
      <c r="H3029" s="169">
        <v>0.1295</v>
      </c>
      <c r="I3029" s="170">
        <v>11.21</v>
      </c>
      <c r="J3029" s="280">
        <v>1.45</v>
      </c>
    </row>
    <row r="3030" spans="1:10" ht="25.5" x14ac:dyDescent="0.2">
      <c r="A3030" s="279" t="s">
        <v>1492</v>
      </c>
      <c r="B3030" s="167" t="s">
        <v>2339</v>
      </c>
      <c r="C3030" s="260" t="s">
        <v>68</v>
      </c>
      <c r="D3030" s="260" t="s">
        <v>2340</v>
      </c>
      <c r="E3030" s="527" t="s">
        <v>1495</v>
      </c>
      <c r="F3030" s="527"/>
      <c r="G3030" s="168" t="s">
        <v>1</v>
      </c>
      <c r="H3030" s="169">
        <v>14.058999999999999</v>
      </c>
      <c r="I3030" s="170">
        <v>5.35</v>
      </c>
      <c r="J3030" s="280">
        <v>75.209999999999994</v>
      </c>
    </row>
    <row r="3031" spans="1:10" x14ac:dyDescent="0.2">
      <c r="A3031" s="279" t="s">
        <v>1492</v>
      </c>
      <c r="B3031" s="167" t="s">
        <v>1501</v>
      </c>
      <c r="C3031" s="260" t="s">
        <v>68</v>
      </c>
      <c r="D3031" s="260" t="s">
        <v>1502</v>
      </c>
      <c r="E3031" s="527" t="s">
        <v>1495</v>
      </c>
      <c r="F3031" s="527"/>
      <c r="G3031" s="168" t="s">
        <v>25</v>
      </c>
      <c r="H3031" s="169">
        <v>1.37E-2</v>
      </c>
      <c r="I3031" s="170">
        <v>20.74</v>
      </c>
      <c r="J3031" s="280">
        <v>0.28000000000000003</v>
      </c>
    </row>
    <row r="3032" spans="1:10" x14ac:dyDescent="0.2">
      <c r="A3032" s="281"/>
      <c r="B3032" s="282"/>
      <c r="C3032" s="282"/>
      <c r="D3032" s="282"/>
      <c r="E3032" s="282"/>
      <c r="F3032" s="283"/>
      <c r="G3032" s="282"/>
      <c r="H3032" s="283"/>
      <c r="I3032" s="282"/>
      <c r="J3032" s="284"/>
    </row>
    <row r="3033" spans="1:10" ht="13.5" thickBot="1" x14ac:dyDescent="0.25">
      <c r="A3033" s="281"/>
      <c r="B3033" s="282"/>
      <c r="C3033" s="282"/>
      <c r="D3033" s="282"/>
      <c r="E3033" s="282"/>
      <c r="F3033" s="283"/>
      <c r="G3033" s="282"/>
      <c r="H3033" s="283"/>
      <c r="I3033" s="282"/>
      <c r="J3033" s="284"/>
    </row>
    <row r="3034" spans="1:10" ht="13.5" thickTop="1" x14ac:dyDescent="0.2">
      <c r="A3034" s="285"/>
      <c r="B3034" s="171"/>
      <c r="C3034" s="171"/>
      <c r="D3034" s="171"/>
      <c r="E3034" s="171"/>
      <c r="F3034" s="171"/>
      <c r="G3034" s="171"/>
      <c r="H3034" s="171"/>
      <c r="I3034" s="171"/>
      <c r="J3034" s="286"/>
    </row>
    <row r="3035" spans="1:10" ht="15" x14ac:dyDescent="0.2">
      <c r="A3035" s="273"/>
      <c r="B3035" s="157" t="s">
        <v>399</v>
      </c>
      <c r="C3035" s="268" t="s">
        <v>1472</v>
      </c>
      <c r="D3035" s="268" t="s">
        <v>1473</v>
      </c>
      <c r="E3035" s="525" t="s">
        <v>1474</v>
      </c>
      <c r="F3035" s="525"/>
      <c r="G3035" s="158" t="s">
        <v>1475</v>
      </c>
      <c r="H3035" s="157" t="s">
        <v>1476</v>
      </c>
      <c r="I3035" s="157" t="s">
        <v>1477</v>
      </c>
      <c r="J3035" s="274" t="s">
        <v>1478</v>
      </c>
    </row>
    <row r="3036" spans="1:10" ht="25.5" x14ac:dyDescent="0.2">
      <c r="A3036" s="275" t="s">
        <v>409</v>
      </c>
      <c r="B3036" s="159" t="s">
        <v>2831</v>
      </c>
      <c r="C3036" s="267" t="s">
        <v>68</v>
      </c>
      <c r="D3036" s="267" t="s">
        <v>1343</v>
      </c>
      <c r="E3036" s="526" t="s">
        <v>2470</v>
      </c>
      <c r="F3036" s="526"/>
      <c r="G3036" s="160" t="s">
        <v>1</v>
      </c>
      <c r="H3036" s="161">
        <v>1</v>
      </c>
      <c r="I3036" s="162">
        <v>451.54</v>
      </c>
      <c r="J3036" s="276">
        <v>451.54</v>
      </c>
    </row>
    <row r="3037" spans="1:10" ht="25.5" x14ac:dyDescent="0.2">
      <c r="A3037" s="277" t="s">
        <v>1482</v>
      </c>
      <c r="B3037" s="163" t="s">
        <v>1544</v>
      </c>
      <c r="C3037" s="259" t="s">
        <v>68</v>
      </c>
      <c r="D3037" s="259" t="s">
        <v>1545</v>
      </c>
      <c r="E3037" s="528" t="s">
        <v>1488</v>
      </c>
      <c r="F3037" s="528"/>
      <c r="G3037" s="164" t="s">
        <v>1489</v>
      </c>
      <c r="H3037" s="165">
        <v>1.034</v>
      </c>
      <c r="I3037" s="166">
        <v>19.78</v>
      </c>
      <c r="J3037" s="278">
        <v>20.45</v>
      </c>
    </row>
    <row r="3038" spans="1:10" ht="25.5" x14ac:dyDescent="0.2">
      <c r="A3038" s="277" t="s">
        <v>1482</v>
      </c>
      <c r="B3038" s="163" t="s">
        <v>1551</v>
      </c>
      <c r="C3038" s="259" t="s">
        <v>68</v>
      </c>
      <c r="D3038" s="259" t="s">
        <v>1552</v>
      </c>
      <c r="E3038" s="528" t="s">
        <v>1488</v>
      </c>
      <c r="F3038" s="528"/>
      <c r="G3038" s="164" t="s">
        <v>1489</v>
      </c>
      <c r="H3038" s="165">
        <v>1.034</v>
      </c>
      <c r="I3038" s="166">
        <v>23.42</v>
      </c>
      <c r="J3038" s="278">
        <v>24.21</v>
      </c>
    </row>
    <row r="3039" spans="1:10" ht="38.25" x14ac:dyDescent="0.2">
      <c r="A3039" s="279" t="s">
        <v>1492</v>
      </c>
      <c r="B3039" s="167" t="s">
        <v>2832</v>
      </c>
      <c r="C3039" s="260" t="s">
        <v>68</v>
      </c>
      <c r="D3039" s="260" t="s">
        <v>2833</v>
      </c>
      <c r="E3039" s="527" t="s">
        <v>1495</v>
      </c>
      <c r="F3039" s="527"/>
      <c r="G3039" s="168" t="s">
        <v>1</v>
      </c>
      <c r="H3039" s="169">
        <v>1</v>
      </c>
      <c r="I3039" s="170">
        <v>406.88</v>
      </c>
      <c r="J3039" s="280">
        <v>406.88</v>
      </c>
    </row>
    <row r="3040" spans="1:10" x14ac:dyDescent="0.2">
      <c r="A3040" s="281"/>
      <c r="B3040" s="282"/>
      <c r="C3040" s="282"/>
      <c r="D3040" s="282"/>
      <c r="E3040" s="282"/>
      <c r="F3040" s="283"/>
      <c r="G3040" s="282"/>
      <c r="H3040" s="283"/>
      <c r="I3040" s="282"/>
      <c r="J3040" s="284"/>
    </row>
    <row r="3041" spans="1:10" ht="13.5" thickBot="1" x14ac:dyDescent="0.25">
      <c r="A3041" s="281"/>
      <c r="B3041" s="282"/>
      <c r="C3041" s="282"/>
      <c r="D3041" s="282"/>
      <c r="E3041" s="282"/>
      <c r="F3041" s="283"/>
      <c r="G3041" s="282"/>
      <c r="H3041" s="283"/>
      <c r="I3041" s="282"/>
      <c r="J3041" s="284"/>
    </row>
    <row r="3042" spans="1:10" ht="13.5" thickTop="1" x14ac:dyDescent="0.2">
      <c r="A3042" s="285"/>
      <c r="B3042" s="171"/>
      <c r="C3042" s="171"/>
      <c r="D3042" s="171"/>
      <c r="E3042" s="171"/>
      <c r="F3042" s="171"/>
      <c r="G3042" s="171"/>
      <c r="H3042" s="171"/>
      <c r="I3042" s="171"/>
      <c r="J3042" s="286"/>
    </row>
    <row r="3043" spans="1:10" ht="15" x14ac:dyDescent="0.2">
      <c r="A3043" s="273"/>
      <c r="B3043" s="157" t="s">
        <v>399</v>
      </c>
      <c r="C3043" s="268" t="s">
        <v>1472</v>
      </c>
      <c r="D3043" s="268" t="s">
        <v>1473</v>
      </c>
      <c r="E3043" s="525" t="s">
        <v>1474</v>
      </c>
      <c r="F3043" s="525"/>
      <c r="G3043" s="158" t="s">
        <v>1475</v>
      </c>
      <c r="H3043" s="157" t="s">
        <v>1476</v>
      </c>
      <c r="I3043" s="157" t="s">
        <v>1477</v>
      </c>
      <c r="J3043" s="274" t="s">
        <v>1478</v>
      </c>
    </row>
    <row r="3044" spans="1:10" ht="25.5" x14ac:dyDescent="0.2">
      <c r="A3044" s="275" t="s">
        <v>409</v>
      </c>
      <c r="B3044" s="159" t="s">
        <v>2834</v>
      </c>
      <c r="C3044" s="267" t="s">
        <v>68</v>
      </c>
      <c r="D3044" s="267" t="s">
        <v>1344</v>
      </c>
      <c r="E3044" s="526" t="s">
        <v>2470</v>
      </c>
      <c r="F3044" s="526"/>
      <c r="G3044" s="160" t="s">
        <v>1</v>
      </c>
      <c r="H3044" s="161">
        <v>1</v>
      </c>
      <c r="I3044" s="162">
        <v>36.71</v>
      </c>
      <c r="J3044" s="276">
        <v>36.71</v>
      </c>
    </row>
    <row r="3045" spans="1:10" ht="25.5" x14ac:dyDescent="0.2">
      <c r="A3045" s="277" t="s">
        <v>1482</v>
      </c>
      <c r="B3045" s="163" t="s">
        <v>1544</v>
      </c>
      <c r="C3045" s="259" t="s">
        <v>68</v>
      </c>
      <c r="D3045" s="259" t="s">
        <v>1545</v>
      </c>
      <c r="E3045" s="528" t="s">
        <v>1488</v>
      </c>
      <c r="F3045" s="528"/>
      <c r="G3045" s="164" t="s">
        <v>1489</v>
      </c>
      <c r="H3045" s="165">
        <v>0.34599999999999997</v>
      </c>
      <c r="I3045" s="166">
        <v>19.78</v>
      </c>
      <c r="J3045" s="278">
        <v>6.84</v>
      </c>
    </row>
    <row r="3046" spans="1:10" ht="25.5" x14ac:dyDescent="0.2">
      <c r="A3046" s="277" t="s">
        <v>1482</v>
      </c>
      <c r="B3046" s="163" t="s">
        <v>1551</v>
      </c>
      <c r="C3046" s="259" t="s">
        <v>68</v>
      </c>
      <c r="D3046" s="259" t="s">
        <v>1552</v>
      </c>
      <c r="E3046" s="528" t="s">
        <v>1488</v>
      </c>
      <c r="F3046" s="528"/>
      <c r="G3046" s="164" t="s">
        <v>1489</v>
      </c>
      <c r="H3046" s="165">
        <v>0.34599999999999997</v>
      </c>
      <c r="I3046" s="166">
        <v>23.42</v>
      </c>
      <c r="J3046" s="278">
        <v>8.1</v>
      </c>
    </row>
    <row r="3047" spans="1:10" ht="25.5" x14ac:dyDescent="0.2">
      <c r="A3047" s="279" t="s">
        <v>1492</v>
      </c>
      <c r="B3047" s="167" t="s">
        <v>2835</v>
      </c>
      <c r="C3047" s="260" t="s">
        <v>68</v>
      </c>
      <c r="D3047" s="260" t="s">
        <v>2836</v>
      </c>
      <c r="E3047" s="527" t="s">
        <v>1495</v>
      </c>
      <c r="F3047" s="527"/>
      <c r="G3047" s="168" t="s">
        <v>1</v>
      </c>
      <c r="H3047" s="169">
        <v>1</v>
      </c>
      <c r="I3047" s="170">
        <v>21.77</v>
      </c>
      <c r="J3047" s="280">
        <v>21.77</v>
      </c>
    </row>
    <row r="3048" spans="1:10" x14ac:dyDescent="0.2">
      <c r="A3048" s="281"/>
      <c r="B3048" s="282"/>
      <c r="C3048" s="282"/>
      <c r="D3048" s="282"/>
      <c r="E3048" s="282"/>
      <c r="F3048" s="283"/>
      <c r="G3048" s="282"/>
      <c r="H3048" s="283"/>
      <c r="I3048" s="282"/>
      <c r="J3048" s="284"/>
    </row>
    <row r="3049" spans="1:10" ht="13.5" thickBot="1" x14ac:dyDescent="0.25">
      <c r="A3049" s="281"/>
      <c r="B3049" s="282"/>
      <c r="C3049" s="282"/>
      <c r="D3049" s="282"/>
      <c r="E3049" s="282"/>
      <c r="F3049" s="283"/>
      <c r="G3049" s="282"/>
      <c r="H3049" s="283"/>
      <c r="I3049" s="282"/>
      <c r="J3049" s="284"/>
    </row>
    <row r="3050" spans="1:10" ht="13.5" thickTop="1" x14ac:dyDescent="0.2">
      <c r="A3050" s="285"/>
      <c r="B3050" s="171"/>
      <c r="C3050" s="171"/>
      <c r="D3050" s="171"/>
      <c r="E3050" s="171"/>
      <c r="F3050" s="171"/>
      <c r="G3050" s="171"/>
      <c r="H3050" s="171"/>
      <c r="I3050" s="171"/>
      <c r="J3050" s="286"/>
    </row>
    <row r="3051" spans="1:10" ht="15" x14ac:dyDescent="0.2">
      <c r="A3051" s="273"/>
      <c r="B3051" s="157" t="s">
        <v>399</v>
      </c>
      <c r="C3051" s="268" t="s">
        <v>1472</v>
      </c>
      <c r="D3051" s="268" t="s">
        <v>1473</v>
      </c>
      <c r="E3051" s="525" t="s">
        <v>1474</v>
      </c>
      <c r="F3051" s="525"/>
      <c r="G3051" s="158" t="s">
        <v>1475</v>
      </c>
      <c r="H3051" s="157" t="s">
        <v>1476</v>
      </c>
      <c r="I3051" s="157" t="s">
        <v>1477</v>
      </c>
      <c r="J3051" s="274" t="s">
        <v>1478</v>
      </c>
    </row>
    <row r="3052" spans="1:10" ht="25.5" x14ac:dyDescent="0.2">
      <c r="A3052" s="275" t="s">
        <v>409</v>
      </c>
      <c r="B3052" s="159" t="s">
        <v>2837</v>
      </c>
      <c r="C3052" s="267" t="s">
        <v>68</v>
      </c>
      <c r="D3052" s="267" t="s">
        <v>1360</v>
      </c>
      <c r="E3052" s="526" t="s">
        <v>1527</v>
      </c>
      <c r="F3052" s="526"/>
      <c r="G3052" s="160" t="s">
        <v>1</v>
      </c>
      <c r="H3052" s="161">
        <v>1</v>
      </c>
      <c r="I3052" s="162">
        <v>88.71</v>
      </c>
      <c r="J3052" s="276">
        <v>88.71</v>
      </c>
    </row>
    <row r="3053" spans="1:10" ht="25.5" x14ac:dyDescent="0.2">
      <c r="A3053" s="277" t="s">
        <v>1482</v>
      </c>
      <c r="B3053" s="163" t="s">
        <v>1544</v>
      </c>
      <c r="C3053" s="259" t="s">
        <v>68</v>
      </c>
      <c r="D3053" s="259" t="s">
        <v>1545</v>
      </c>
      <c r="E3053" s="528" t="s">
        <v>1488</v>
      </c>
      <c r="F3053" s="528"/>
      <c r="G3053" s="164" t="s">
        <v>1489</v>
      </c>
      <c r="H3053" s="165">
        <v>0.1346</v>
      </c>
      <c r="I3053" s="166">
        <v>19.78</v>
      </c>
      <c r="J3053" s="278">
        <v>2.66</v>
      </c>
    </row>
    <row r="3054" spans="1:10" ht="25.5" x14ac:dyDescent="0.2">
      <c r="A3054" s="277" t="s">
        <v>1482</v>
      </c>
      <c r="B3054" s="163" t="s">
        <v>1551</v>
      </c>
      <c r="C3054" s="259" t="s">
        <v>68</v>
      </c>
      <c r="D3054" s="259" t="s">
        <v>1552</v>
      </c>
      <c r="E3054" s="528" t="s">
        <v>1488</v>
      </c>
      <c r="F3054" s="528"/>
      <c r="G3054" s="164" t="s">
        <v>1489</v>
      </c>
      <c r="H3054" s="165">
        <v>0.1346</v>
      </c>
      <c r="I3054" s="166">
        <v>23.42</v>
      </c>
      <c r="J3054" s="278">
        <v>3.15</v>
      </c>
    </row>
    <row r="3055" spans="1:10" ht="38.25" x14ac:dyDescent="0.2">
      <c r="A3055" s="279" t="s">
        <v>1492</v>
      </c>
      <c r="B3055" s="167" t="s">
        <v>2838</v>
      </c>
      <c r="C3055" s="260" t="s">
        <v>68</v>
      </c>
      <c r="D3055" s="260" t="s">
        <v>2839</v>
      </c>
      <c r="E3055" s="527" t="s">
        <v>1495</v>
      </c>
      <c r="F3055" s="527"/>
      <c r="G3055" s="168" t="s">
        <v>1</v>
      </c>
      <c r="H3055" s="169">
        <v>1</v>
      </c>
      <c r="I3055" s="170">
        <v>82.9</v>
      </c>
      <c r="J3055" s="280">
        <v>82.9</v>
      </c>
    </row>
    <row r="3056" spans="1:10" x14ac:dyDescent="0.2">
      <c r="A3056" s="281"/>
      <c r="B3056" s="282"/>
      <c r="C3056" s="282"/>
      <c r="D3056" s="282"/>
      <c r="E3056" s="282"/>
      <c r="F3056" s="283"/>
      <c r="G3056" s="282"/>
      <c r="H3056" s="283"/>
      <c r="I3056" s="282"/>
      <c r="J3056" s="284"/>
    </row>
    <row r="3057" spans="1:10" ht="13.5" thickBot="1" x14ac:dyDescent="0.25">
      <c r="A3057" s="281"/>
      <c r="B3057" s="282"/>
      <c r="C3057" s="282"/>
      <c r="D3057" s="282"/>
      <c r="E3057" s="282"/>
      <c r="F3057" s="283"/>
      <c r="G3057" s="282"/>
      <c r="H3057" s="283"/>
      <c r="I3057" s="282"/>
      <c r="J3057" s="284"/>
    </row>
    <row r="3058" spans="1:10" ht="13.5" thickTop="1" x14ac:dyDescent="0.2">
      <c r="A3058" s="285"/>
      <c r="B3058" s="171"/>
      <c r="C3058" s="171"/>
      <c r="D3058" s="171"/>
      <c r="E3058" s="171"/>
      <c r="F3058" s="171"/>
      <c r="G3058" s="171"/>
      <c r="H3058" s="171"/>
      <c r="I3058" s="171"/>
      <c r="J3058" s="286"/>
    </row>
    <row r="3059" spans="1:10" ht="15" x14ac:dyDescent="0.2">
      <c r="A3059" s="273"/>
      <c r="B3059" s="157" t="s">
        <v>399</v>
      </c>
      <c r="C3059" s="268" t="s">
        <v>1472</v>
      </c>
      <c r="D3059" s="268" t="s">
        <v>1473</v>
      </c>
      <c r="E3059" s="525" t="s">
        <v>1474</v>
      </c>
      <c r="F3059" s="525"/>
      <c r="G3059" s="158" t="s">
        <v>1475</v>
      </c>
      <c r="H3059" s="157" t="s">
        <v>1476</v>
      </c>
      <c r="I3059" s="157" t="s">
        <v>1477</v>
      </c>
      <c r="J3059" s="274" t="s">
        <v>1478</v>
      </c>
    </row>
    <row r="3060" spans="1:10" ht="25.5" x14ac:dyDescent="0.2">
      <c r="A3060" s="275" t="s">
        <v>409</v>
      </c>
      <c r="B3060" s="159" t="s">
        <v>2840</v>
      </c>
      <c r="C3060" s="267" t="s">
        <v>68</v>
      </c>
      <c r="D3060" s="267" t="s">
        <v>1361</v>
      </c>
      <c r="E3060" s="526" t="s">
        <v>1527</v>
      </c>
      <c r="F3060" s="526"/>
      <c r="G3060" s="160" t="s">
        <v>1</v>
      </c>
      <c r="H3060" s="161">
        <v>1</v>
      </c>
      <c r="I3060" s="162">
        <v>21.62</v>
      </c>
      <c r="J3060" s="276">
        <v>21.62</v>
      </c>
    </row>
    <row r="3061" spans="1:10" ht="25.5" x14ac:dyDescent="0.2">
      <c r="A3061" s="277" t="s">
        <v>1482</v>
      </c>
      <c r="B3061" s="163" t="s">
        <v>1544</v>
      </c>
      <c r="C3061" s="259" t="s">
        <v>68</v>
      </c>
      <c r="D3061" s="259" t="s">
        <v>1545</v>
      </c>
      <c r="E3061" s="528" t="s">
        <v>1488</v>
      </c>
      <c r="F3061" s="528"/>
      <c r="G3061" s="164" t="s">
        <v>1489</v>
      </c>
      <c r="H3061" s="165">
        <v>0.18629999999999999</v>
      </c>
      <c r="I3061" s="166">
        <v>19.78</v>
      </c>
      <c r="J3061" s="278">
        <v>3.68</v>
      </c>
    </row>
    <row r="3062" spans="1:10" ht="25.5" x14ac:dyDescent="0.2">
      <c r="A3062" s="277" t="s">
        <v>1482</v>
      </c>
      <c r="B3062" s="163" t="s">
        <v>1551</v>
      </c>
      <c r="C3062" s="259" t="s">
        <v>68</v>
      </c>
      <c r="D3062" s="259" t="s">
        <v>1552</v>
      </c>
      <c r="E3062" s="528" t="s">
        <v>1488</v>
      </c>
      <c r="F3062" s="528"/>
      <c r="G3062" s="164" t="s">
        <v>1489</v>
      </c>
      <c r="H3062" s="165">
        <v>0.18629999999999999</v>
      </c>
      <c r="I3062" s="166">
        <v>23.42</v>
      </c>
      <c r="J3062" s="278">
        <v>4.3600000000000003</v>
      </c>
    </row>
    <row r="3063" spans="1:10" ht="25.5" x14ac:dyDescent="0.2">
      <c r="A3063" s="279" t="s">
        <v>1492</v>
      </c>
      <c r="B3063" s="167" t="s">
        <v>2841</v>
      </c>
      <c r="C3063" s="260" t="s">
        <v>68</v>
      </c>
      <c r="D3063" s="260" t="s">
        <v>2842</v>
      </c>
      <c r="E3063" s="527" t="s">
        <v>1495</v>
      </c>
      <c r="F3063" s="527"/>
      <c r="G3063" s="168" t="s">
        <v>1</v>
      </c>
      <c r="H3063" s="169">
        <v>1</v>
      </c>
      <c r="I3063" s="170">
        <v>13.58</v>
      </c>
      <c r="J3063" s="280">
        <v>13.58</v>
      </c>
    </row>
    <row r="3064" spans="1:10" x14ac:dyDescent="0.2">
      <c r="A3064" s="281"/>
      <c r="B3064" s="282"/>
      <c r="C3064" s="282"/>
      <c r="D3064" s="282"/>
      <c r="E3064" s="282"/>
      <c r="F3064" s="283"/>
      <c r="G3064" s="282"/>
      <c r="H3064" s="283"/>
      <c r="I3064" s="282"/>
      <c r="J3064" s="284"/>
    </row>
    <row r="3065" spans="1:10" ht="13.5" thickBot="1" x14ac:dyDescent="0.25">
      <c r="A3065" s="281"/>
      <c r="B3065" s="282"/>
      <c r="C3065" s="282"/>
      <c r="D3065" s="282"/>
      <c r="E3065" s="282"/>
      <c r="F3065" s="283"/>
      <c r="G3065" s="282"/>
      <c r="H3065" s="283"/>
      <c r="I3065" s="282"/>
      <c r="J3065" s="284"/>
    </row>
    <row r="3066" spans="1:10" ht="13.5" thickTop="1" x14ac:dyDescent="0.2">
      <c r="A3066" s="285"/>
      <c r="B3066" s="171"/>
      <c r="C3066" s="171"/>
      <c r="D3066" s="171"/>
      <c r="E3066" s="171"/>
      <c r="F3066" s="171"/>
      <c r="G3066" s="171"/>
      <c r="H3066" s="171"/>
      <c r="I3066" s="171"/>
      <c r="J3066" s="286"/>
    </row>
    <row r="3067" spans="1:10" ht="15" x14ac:dyDescent="0.2">
      <c r="A3067" s="273"/>
      <c r="B3067" s="157" t="s">
        <v>399</v>
      </c>
      <c r="C3067" s="268" t="s">
        <v>1472</v>
      </c>
      <c r="D3067" s="268" t="s">
        <v>1473</v>
      </c>
      <c r="E3067" s="525" t="s">
        <v>1474</v>
      </c>
      <c r="F3067" s="525"/>
      <c r="G3067" s="158" t="s">
        <v>1475</v>
      </c>
      <c r="H3067" s="157" t="s">
        <v>1476</v>
      </c>
      <c r="I3067" s="157" t="s">
        <v>1477</v>
      </c>
      <c r="J3067" s="274" t="s">
        <v>1478</v>
      </c>
    </row>
    <row r="3068" spans="1:10" ht="25.5" x14ac:dyDescent="0.2">
      <c r="A3068" s="275" t="s">
        <v>409</v>
      </c>
      <c r="B3068" s="159" t="s">
        <v>2843</v>
      </c>
      <c r="C3068" s="267" t="s">
        <v>68</v>
      </c>
      <c r="D3068" s="267" t="s">
        <v>1362</v>
      </c>
      <c r="E3068" s="526" t="s">
        <v>1527</v>
      </c>
      <c r="F3068" s="526"/>
      <c r="G3068" s="160" t="s">
        <v>1</v>
      </c>
      <c r="H3068" s="161">
        <v>1</v>
      </c>
      <c r="I3068" s="162">
        <v>24.81</v>
      </c>
      <c r="J3068" s="276">
        <v>24.81</v>
      </c>
    </row>
    <row r="3069" spans="1:10" ht="25.5" x14ac:dyDescent="0.2">
      <c r="A3069" s="277" t="s">
        <v>1482</v>
      </c>
      <c r="B3069" s="163" t="s">
        <v>1544</v>
      </c>
      <c r="C3069" s="259" t="s">
        <v>68</v>
      </c>
      <c r="D3069" s="259" t="s">
        <v>1545</v>
      </c>
      <c r="E3069" s="528" t="s">
        <v>1488</v>
      </c>
      <c r="F3069" s="528"/>
      <c r="G3069" s="164" t="s">
        <v>1489</v>
      </c>
      <c r="H3069" s="165">
        <v>0.36749999999999999</v>
      </c>
      <c r="I3069" s="166">
        <v>19.78</v>
      </c>
      <c r="J3069" s="278">
        <v>7.26</v>
      </c>
    </row>
    <row r="3070" spans="1:10" ht="25.5" x14ac:dyDescent="0.2">
      <c r="A3070" s="277" t="s">
        <v>1482</v>
      </c>
      <c r="B3070" s="163" t="s">
        <v>1551</v>
      </c>
      <c r="C3070" s="259" t="s">
        <v>68</v>
      </c>
      <c r="D3070" s="259" t="s">
        <v>1552</v>
      </c>
      <c r="E3070" s="528" t="s">
        <v>1488</v>
      </c>
      <c r="F3070" s="528"/>
      <c r="G3070" s="164" t="s">
        <v>1489</v>
      </c>
      <c r="H3070" s="165">
        <v>0.36749999999999999</v>
      </c>
      <c r="I3070" s="166">
        <v>23.42</v>
      </c>
      <c r="J3070" s="278">
        <v>8.6</v>
      </c>
    </row>
    <row r="3071" spans="1:10" ht="25.5" x14ac:dyDescent="0.2">
      <c r="A3071" s="279" t="s">
        <v>1492</v>
      </c>
      <c r="B3071" s="167" t="s">
        <v>2844</v>
      </c>
      <c r="C3071" s="260" t="s">
        <v>68</v>
      </c>
      <c r="D3071" s="260" t="s">
        <v>2845</v>
      </c>
      <c r="E3071" s="527" t="s">
        <v>1495</v>
      </c>
      <c r="F3071" s="527"/>
      <c r="G3071" s="168" t="s">
        <v>1</v>
      </c>
      <c r="H3071" s="169">
        <v>1</v>
      </c>
      <c r="I3071" s="170">
        <v>8.9499999999999993</v>
      </c>
      <c r="J3071" s="280">
        <v>8.9499999999999993</v>
      </c>
    </row>
    <row r="3072" spans="1:10" x14ac:dyDescent="0.2">
      <c r="A3072" s="281"/>
      <c r="B3072" s="282"/>
      <c r="C3072" s="282"/>
      <c r="D3072" s="282"/>
      <c r="E3072" s="282"/>
      <c r="F3072" s="283"/>
      <c r="G3072" s="282"/>
      <c r="H3072" s="283"/>
      <c r="I3072" s="282"/>
      <c r="J3072" s="284"/>
    </row>
    <row r="3073" spans="1:10" ht="13.5" thickBot="1" x14ac:dyDescent="0.25">
      <c r="A3073" s="281"/>
      <c r="B3073" s="282"/>
      <c r="C3073" s="282"/>
      <c r="D3073" s="282"/>
      <c r="E3073" s="282"/>
      <c r="F3073" s="283"/>
      <c r="G3073" s="282"/>
      <c r="H3073" s="283"/>
      <c r="I3073" s="282"/>
      <c r="J3073" s="284"/>
    </row>
    <row r="3074" spans="1:10" ht="13.5" thickTop="1" x14ac:dyDescent="0.2">
      <c r="A3074" s="285"/>
      <c r="B3074" s="171"/>
      <c r="C3074" s="171"/>
      <c r="D3074" s="171"/>
      <c r="E3074" s="171"/>
      <c r="F3074" s="171"/>
      <c r="G3074" s="171"/>
      <c r="H3074" s="171"/>
      <c r="I3074" s="171"/>
      <c r="J3074" s="286"/>
    </row>
    <row r="3075" spans="1:10" ht="15" x14ac:dyDescent="0.2">
      <c r="A3075" s="273"/>
      <c r="B3075" s="157" t="s">
        <v>399</v>
      </c>
      <c r="C3075" s="268" t="s">
        <v>1472</v>
      </c>
      <c r="D3075" s="268" t="s">
        <v>1473</v>
      </c>
      <c r="E3075" s="525" t="s">
        <v>1474</v>
      </c>
      <c r="F3075" s="525"/>
      <c r="G3075" s="158" t="s">
        <v>1475</v>
      </c>
      <c r="H3075" s="157" t="s">
        <v>1476</v>
      </c>
      <c r="I3075" s="157" t="s">
        <v>1477</v>
      </c>
      <c r="J3075" s="274" t="s">
        <v>1478</v>
      </c>
    </row>
    <row r="3076" spans="1:10" x14ac:dyDescent="0.2">
      <c r="A3076" s="275" t="s">
        <v>409</v>
      </c>
      <c r="B3076" s="159" t="s">
        <v>2846</v>
      </c>
      <c r="C3076" s="267" t="s">
        <v>68</v>
      </c>
      <c r="D3076" s="267" t="s">
        <v>1367</v>
      </c>
      <c r="E3076" s="526" t="s">
        <v>1595</v>
      </c>
      <c r="F3076" s="526"/>
      <c r="G3076" s="160" t="s">
        <v>1508</v>
      </c>
      <c r="H3076" s="161">
        <v>1</v>
      </c>
      <c r="I3076" s="162">
        <v>73.849999999999994</v>
      </c>
      <c r="J3076" s="276">
        <v>73.849999999999994</v>
      </c>
    </row>
    <row r="3077" spans="1:10" ht="25.5" x14ac:dyDescent="0.2">
      <c r="A3077" s="277" t="s">
        <v>1482</v>
      </c>
      <c r="B3077" s="163" t="s">
        <v>1486</v>
      </c>
      <c r="C3077" s="259" t="s">
        <v>68</v>
      </c>
      <c r="D3077" s="259" t="s">
        <v>1487</v>
      </c>
      <c r="E3077" s="528" t="s">
        <v>1488</v>
      </c>
      <c r="F3077" s="528"/>
      <c r="G3077" s="164" t="s">
        <v>1489</v>
      </c>
      <c r="H3077" s="165">
        <v>3.9557666999999999</v>
      </c>
      <c r="I3077" s="166">
        <v>18.670000000000002</v>
      </c>
      <c r="J3077" s="278">
        <v>73.849999999999994</v>
      </c>
    </row>
    <row r="3078" spans="1:10" x14ac:dyDescent="0.2">
      <c r="A3078" s="281"/>
      <c r="B3078" s="282"/>
      <c r="C3078" s="282"/>
      <c r="D3078" s="282"/>
      <c r="E3078" s="282"/>
      <c r="F3078" s="283"/>
      <c r="G3078" s="282"/>
      <c r="H3078" s="283"/>
      <c r="I3078" s="282"/>
      <c r="J3078" s="284"/>
    </row>
    <row r="3079" spans="1:10" ht="13.5" thickBot="1" x14ac:dyDescent="0.25">
      <c r="A3079" s="281"/>
      <c r="B3079" s="282"/>
      <c r="C3079" s="282"/>
      <c r="D3079" s="282"/>
      <c r="E3079" s="282"/>
      <c r="F3079" s="283"/>
      <c r="G3079" s="282"/>
      <c r="H3079" s="283"/>
      <c r="I3079" s="282"/>
      <c r="J3079" s="284"/>
    </row>
    <row r="3080" spans="1:10" ht="13.5" thickTop="1" x14ac:dyDescent="0.2">
      <c r="A3080" s="285"/>
      <c r="B3080" s="171"/>
      <c r="C3080" s="171"/>
      <c r="D3080" s="171"/>
      <c r="E3080" s="171"/>
      <c r="F3080" s="171"/>
      <c r="G3080" s="171"/>
      <c r="H3080" s="171"/>
      <c r="I3080" s="171"/>
      <c r="J3080" s="286"/>
    </row>
    <row r="3081" spans="1:10" ht="15" x14ac:dyDescent="0.2">
      <c r="A3081" s="273"/>
      <c r="B3081" s="157" t="s">
        <v>399</v>
      </c>
      <c r="C3081" s="268" t="s">
        <v>1472</v>
      </c>
      <c r="D3081" s="268" t="s">
        <v>1473</v>
      </c>
      <c r="E3081" s="525" t="s">
        <v>1474</v>
      </c>
      <c r="F3081" s="525"/>
      <c r="G3081" s="158" t="s">
        <v>1475</v>
      </c>
      <c r="H3081" s="157" t="s">
        <v>1476</v>
      </c>
      <c r="I3081" s="157" t="s">
        <v>1477</v>
      </c>
      <c r="J3081" s="274" t="s">
        <v>1478</v>
      </c>
    </row>
    <row r="3082" spans="1:10" ht="25.5" x14ac:dyDescent="0.2">
      <c r="A3082" s="275" t="s">
        <v>409</v>
      </c>
      <c r="B3082" s="159" t="s">
        <v>2847</v>
      </c>
      <c r="C3082" s="267" t="s">
        <v>68</v>
      </c>
      <c r="D3082" s="267" t="s">
        <v>1369</v>
      </c>
      <c r="E3082" s="526" t="s">
        <v>1595</v>
      </c>
      <c r="F3082" s="526"/>
      <c r="G3082" s="160" t="s">
        <v>1508</v>
      </c>
      <c r="H3082" s="161">
        <v>1</v>
      </c>
      <c r="I3082" s="162">
        <f>J3082</f>
        <v>22.162913999999997</v>
      </c>
      <c r="J3082" s="276">
        <f>SUM(J3083:J3086)</f>
        <v>22.162913999999997</v>
      </c>
    </row>
    <row r="3083" spans="1:10" ht="25.5" x14ac:dyDescent="0.2">
      <c r="A3083" s="277" t="s">
        <v>1482</v>
      </c>
      <c r="B3083" s="163" t="s">
        <v>1604</v>
      </c>
      <c r="C3083" s="259" t="s">
        <v>68</v>
      </c>
      <c r="D3083" s="259" t="s">
        <v>1605</v>
      </c>
      <c r="E3083" s="528" t="s">
        <v>1513</v>
      </c>
      <c r="F3083" s="528"/>
      <c r="G3083" s="164" t="s">
        <v>1517</v>
      </c>
      <c r="H3083" s="165">
        <v>0.19089999999999999</v>
      </c>
      <c r="I3083" s="166">
        <v>30.12</v>
      </c>
      <c r="J3083" s="278">
        <f>I3083*H3083</f>
        <v>5.7499079999999996</v>
      </c>
    </row>
    <row r="3084" spans="1:10" ht="25.5" x14ac:dyDescent="0.2">
      <c r="A3084" s="277" t="s">
        <v>1482</v>
      </c>
      <c r="B3084" s="163" t="s">
        <v>1486</v>
      </c>
      <c r="C3084" s="259" t="s">
        <v>68</v>
      </c>
      <c r="D3084" s="259" t="s">
        <v>1487</v>
      </c>
      <c r="E3084" s="528" t="s">
        <v>1488</v>
      </c>
      <c r="F3084" s="528"/>
      <c r="G3084" s="164" t="s">
        <v>1489</v>
      </c>
      <c r="H3084" s="165">
        <v>0.78659999999999997</v>
      </c>
      <c r="I3084" s="166">
        <v>18.670000000000002</v>
      </c>
      <c r="J3084" s="278">
        <f t="shared" ref="J3084:J3086" si="7">I3084*H3084</f>
        <v>14.685822</v>
      </c>
    </row>
    <row r="3085" spans="1:10" ht="51" x14ac:dyDescent="0.2">
      <c r="A3085" s="277" t="s">
        <v>1482</v>
      </c>
      <c r="B3085" s="163" t="s">
        <v>1606</v>
      </c>
      <c r="C3085" s="259" t="s">
        <v>68</v>
      </c>
      <c r="D3085" s="259" t="s">
        <v>1607</v>
      </c>
      <c r="E3085" s="528" t="s">
        <v>1513</v>
      </c>
      <c r="F3085" s="528"/>
      <c r="G3085" s="164" t="s">
        <v>1517</v>
      </c>
      <c r="H3085" s="165">
        <v>5.4000000000000003E-3</v>
      </c>
      <c r="I3085" s="166">
        <v>312.27</v>
      </c>
      <c r="J3085" s="278">
        <f t="shared" si="7"/>
        <v>1.686258</v>
      </c>
    </row>
    <row r="3086" spans="1:10" ht="51" x14ac:dyDescent="0.2">
      <c r="A3086" s="277" t="s">
        <v>1482</v>
      </c>
      <c r="B3086" s="163" t="s">
        <v>1608</v>
      </c>
      <c r="C3086" s="259" t="s">
        <v>68</v>
      </c>
      <c r="D3086" s="259" t="s">
        <v>1609</v>
      </c>
      <c r="E3086" s="528" t="s">
        <v>1513</v>
      </c>
      <c r="F3086" s="528"/>
      <c r="G3086" s="164" t="s">
        <v>1514</v>
      </c>
      <c r="H3086" s="165">
        <v>5.9999999999999995E-4</v>
      </c>
      <c r="I3086" s="166">
        <v>68.209999999999994</v>
      </c>
      <c r="J3086" s="278">
        <f t="shared" si="7"/>
        <v>4.092599999999999E-2</v>
      </c>
    </row>
    <row r="3087" spans="1:10" x14ac:dyDescent="0.2">
      <c r="A3087" s="281"/>
      <c r="B3087" s="282"/>
      <c r="C3087" s="282"/>
      <c r="D3087" s="282"/>
      <c r="E3087" s="282"/>
      <c r="F3087" s="283"/>
      <c r="G3087" s="282"/>
      <c r="H3087" s="283"/>
      <c r="I3087" s="282"/>
      <c r="J3087" s="284"/>
    </row>
    <row r="3088" spans="1:10" ht="13.5" thickBot="1" x14ac:dyDescent="0.25">
      <c r="A3088" s="281"/>
      <c r="B3088" s="282"/>
      <c r="C3088" s="282"/>
      <c r="D3088" s="282"/>
      <c r="E3088" s="282"/>
      <c r="F3088" s="283"/>
      <c r="G3088" s="282"/>
      <c r="H3088" s="283"/>
      <c r="I3088" s="282"/>
      <c r="J3088" s="284"/>
    </row>
    <row r="3089" spans="1:10" ht="13.5" thickTop="1" x14ac:dyDescent="0.2">
      <c r="A3089" s="285"/>
      <c r="B3089" s="171"/>
      <c r="C3089" s="171"/>
      <c r="D3089" s="171"/>
      <c r="E3089" s="171"/>
      <c r="F3089" s="171"/>
      <c r="G3089" s="171"/>
      <c r="H3089" s="171"/>
      <c r="I3089" s="171"/>
      <c r="J3089" s="286"/>
    </row>
    <row r="3090" spans="1:10" ht="15" x14ac:dyDescent="0.2">
      <c r="A3090" s="273"/>
      <c r="B3090" s="157" t="s">
        <v>399</v>
      </c>
      <c r="C3090" s="268" t="s">
        <v>1472</v>
      </c>
      <c r="D3090" s="268" t="s">
        <v>1473</v>
      </c>
      <c r="E3090" s="525" t="s">
        <v>1474</v>
      </c>
      <c r="F3090" s="525"/>
      <c r="G3090" s="158" t="s">
        <v>1475</v>
      </c>
      <c r="H3090" s="157" t="s">
        <v>1476</v>
      </c>
      <c r="I3090" s="157" t="s">
        <v>1477</v>
      </c>
      <c r="J3090" s="274" t="s">
        <v>1478</v>
      </c>
    </row>
    <row r="3091" spans="1:10" ht="25.5" x14ac:dyDescent="0.2">
      <c r="A3091" s="275" t="s">
        <v>409</v>
      </c>
      <c r="B3091" s="159" t="s">
        <v>2848</v>
      </c>
      <c r="C3091" s="267" t="s">
        <v>68</v>
      </c>
      <c r="D3091" s="267" t="s">
        <v>1371</v>
      </c>
      <c r="E3091" s="526" t="s">
        <v>1527</v>
      </c>
      <c r="F3091" s="526"/>
      <c r="G3091" s="160" t="s">
        <v>1</v>
      </c>
      <c r="H3091" s="161">
        <v>1</v>
      </c>
      <c r="I3091" s="162">
        <v>85.01</v>
      </c>
      <c r="J3091" s="276">
        <v>85.01</v>
      </c>
    </row>
    <row r="3092" spans="1:10" ht="25.5" x14ac:dyDescent="0.2">
      <c r="A3092" s="277" t="s">
        <v>1482</v>
      </c>
      <c r="B3092" s="163" t="s">
        <v>1551</v>
      </c>
      <c r="C3092" s="259" t="s">
        <v>68</v>
      </c>
      <c r="D3092" s="259" t="s">
        <v>1552</v>
      </c>
      <c r="E3092" s="528" t="s">
        <v>1488</v>
      </c>
      <c r="F3092" s="528"/>
      <c r="G3092" s="164" t="s">
        <v>1489</v>
      </c>
      <c r="H3092" s="165">
        <v>0.24840000000000001</v>
      </c>
      <c r="I3092" s="166">
        <v>23.42</v>
      </c>
      <c r="J3092" s="278">
        <v>5.81</v>
      </c>
    </row>
    <row r="3093" spans="1:10" ht="25.5" x14ac:dyDescent="0.2">
      <c r="A3093" s="277" t="s">
        <v>1482</v>
      </c>
      <c r="B3093" s="163" t="s">
        <v>1544</v>
      </c>
      <c r="C3093" s="259" t="s">
        <v>68</v>
      </c>
      <c r="D3093" s="259" t="s">
        <v>1545</v>
      </c>
      <c r="E3093" s="528" t="s">
        <v>1488</v>
      </c>
      <c r="F3093" s="528"/>
      <c r="G3093" s="164" t="s">
        <v>1489</v>
      </c>
      <c r="H3093" s="165">
        <v>0.24840000000000001</v>
      </c>
      <c r="I3093" s="166">
        <v>19.78</v>
      </c>
      <c r="J3093" s="278">
        <v>4.91</v>
      </c>
    </row>
    <row r="3094" spans="1:10" ht="25.5" x14ac:dyDescent="0.2">
      <c r="A3094" s="279" t="s">
        <v>1492</v>
      </c>
      <c r="B3094" s="167" t="s">
        <v>2849</v>
      </c>
      <c r="C3094" s="260" t="s">
        <v>68</v>
      </c>
      <c r="D3094" s="260" t="s">
        <v>2850</v>
      </c>
      <c r="E3094" s="527" t="s">
        <v>1495</v>
      </c>
      <c r="F3094" s="527"/>
      <c r="G3094" s="168" t="s">
        <v>1</v>
      </c>
      <c r="H3094" s="169">
        <v>1</v>
      </c>
      <c r="I3094" s="170">
        <v>74.290000000000006</v>
      </c>
      <c r="J3094" s="280">
        <v>74.290000000000006</v>
      </c>
    </row>
    <row r="3095" spans="1:10" x14ac:dyDescent="0.2">
      <c r="A3095" s="281"/>
      <c r="B3095" s="282"/>
      <c r="C3095" s="282"/>
      <c r="D3095" s="282"/>
      <c r="E3095" s="282"/>
      <c r="F3095" s="283"/>
      <c r="G3095" s="282"/>
      <c r="H3095" s="283"/>
      <c r="I3095" s="282"/>
      <c r="J3095" s="284"/>
    </row>
    <row r="3096" spans="1:10" ht="13.5" thickBot="1" x14ac:dyDescent="0.25">
      <c r="A3096" s="281"/>
      <c r="B3096" s="282"/>
      <c r="C3096" s="282"/>
      <c r="D3096" s="282"/>
      <c r="E3096" s="282"/>
      <c r="F3096" s="283"/>
      <c r="G3096" s="282"/>
      <c r="H3096" s="283"/>
      <c r="I3096" s="282"/>
      <c r="J3096" s="284"/>
    </row>
    <row r="3097" spans="1:10" ht="13.5" thickTop="1" x14ac:dyDescent="0.2">
      <c r="A3097" s="285"/>
      <c r="B3097" s="171"/>
      <c r="C3097" s="171"/>
      <c r="D3097" s="171"/>
      <c r="E3097" s="171"/>
      <c r="F3097" s="171"/>
      <c r="G3097" s="171"/>
      <c r="H3097" s="171"/>
      <c r="I3097" s="171"/>
      <c r="J3097" s="286"/>
    </row>
    <row r="3098" spans="1:10" ht="15" x14ac:dyDescent="0.2">
      <c r="A3098" s="273"/>
      <c r="B3098" s="157" t="s">
        <v>399</v>
      </c>
      <c r="C3098" s="268" t="s">
        <v>1472</v>
      </c>
      <c r="D3098" s="268" t="s">
        <v>1473</v>
      </c>
      <c r="E3098" s="525" t="s">
        <v>1474</v>
      </c>
      <c r="F3098" s="525"/>
      <c r="G3098" s="158" t="s">
        <v>1475</v>
      </c>
      <c r="H3098" s="157" t="s">
        <v>1476</v>
      </c>
      <c r="I3098" s="157" t="s">
        <v>1477</v>
      </c>
      <c r="J3098" s="274" t="s">
        <v>1478</v>
      </c>
    </row>
    <row r="3099" spans="1:10" ht="25.5" x14ac:dyDescent="0.2">
      <c r="A3099" s="275" t="s">
        <v>409</v>
      </c>
      <c r="B3099" s="159" t="s">
        <v>2851</v>
      </c>
      <c r="C3099" s="267" t="s">
        <v>68</v>
      </c>
      <c r="D3099" s="267" t="s">
        <v>1372</v>
      </c>
      <c r="E3099" s="526" t="s">
        <v>1527</v>
      </c>
      <c r="F3099" s="526"/>
      <c r="G3099" s="160" t="s">
        <v>8</v>
      </c>
      <c r="H3099" s="161">
        <v>1</v>
      </c>
      <c r="I3099" s="162">
        <v>69.790000000000006</v>
      </c>
      <c r="J3099" s="276">
        <v>69.790000000000006</v>
      </c>
    </row>
    <row r="3100" spans="1:10" ht="25.5" x14ac:dyDescent="0.2">
      <c r="A3100" s="277" t="s">
        <v>1482</v>
      </c>
      <c r="B3100" s="163" t="s">
        <v>1544</v>
      </c>
      <c r="C3100" s="259" t="s">
        <v>68</v>
      </c>
      <c r="D3100" s="259" t="s">
        <v>1545</v>
      </c>
      <c r="E3100" s="528" t="s">
        <v>1488</v>
      </c>
      <c r="F3100" s="528"/>
      <c r="G3100" s="164" t="s">
        <v>1489</v>
      </c>
      <c r="H3100" s="165">
        <v>0.24840000000000001</v>
      </c>
      <c r="I3100" s="166">
        <v>19.78</v>
      </c>
      <c r="J3100" s="278">
        <v>4.91</v>
      </c>
    </row>
    <row r="3101" spans="1:10" ht="25.5" x14ac:dyDescent="0.2">
      <c r="A3101" s="277" t="s">
        <v>1482</v>
      </c>
      <c r="B3101" s="163" t="s">
        <v>1551</v>
      </c>
      <c r="C3101" s="259" t="s">
        <v>68</v>
      </c>
      <c r="D3101" s="259" t="s">
        <v>1552</v>
      </c>
      <c r="E3101" s="528" t="s">
        <v>1488</v>
      </c>
      <c r="F3101" s="528"/>
      <c r="G3101" s="164" t="s">
        <v>1489</v>
      </c>
      <c r="H3101" s="165">
        <v>0.24840000000000001</v>
      </c>
      <c r="I3101" s="166">
        <v>23.42</v>
      </c>
      <c r="J3101" s="278">
        <v>5.81</v>
      </c>
    </row>
    <row r="3102" spans="1:10" ht="38.25" x14ac:dyDescent="0.2">
      <c r="A3102" s="277" t="s">
        <v>1482</v>
      </c>
      <c r="B3102" s="163" t="s">
        <v>2852</v>
      </c>
      <c r="C3102" s="259" t="s">
        <v>68</v>
      </c>
      <c r="D3102" s="259" t="s">
        <v>1383</v>
      </c>
      <c r="E3102" s="528" t="s">
        <v>1527</v>
      </c>
      <c r="F3102" s="528"/>
      <c r="G3102" s="164" t="s">
        <v>1</v>
      </c>
      <c r="H3102" s="165">
        <v>0.66669999999999996</v>
      </c>
      <c r="I3102" s="166">
        <v>20.28</v>
      </c>
      <c r="J3102" s="278">
        <v>13.52</v>
      </c>
    </row>
    <row r="3103" spans="1:10" x14ac:dyDescent="0.2">
      <c r="A3103" s="279" t="s">
        <v>1492</v>
      </c>
      <c r="B3103" s="167" t="s">
        <v>2853</v>
      </c>
      <c r="C3103" s="260" t="s">
        <v>68</v>
      </c>
      <c r="D3103" s="260" t="s">
        <v>2854</v>
      </c>
      <c r="E3103" s="527" t="s">
        <v>1495</v>
      </c>
      <c r="F3103" s="527"/>
      <c r="G3103" s="168" t="s">
        <v>8</v>
      </c>
      <c r="H3103" s="169">
        <v>1.05</v>
      </c>
      <c r="I3103" s="170">
        <v>43.39</v>
      </c>
      <c r="J3103" s="280">
        <v>45.55</v>
      </c>
    </row>
    <row r="3104" spans="1:10" x14ac:dyDescent="0.2">
      <c r="A3104" s="281"/>
      <c r="B3104" s="282"/>
      <c r="C3104" s="282"/>
      <c r="D3104" s="282"/>
      <c r="E3104" s="282"/>
      <c r="F3104" s="283"/>
      <c r="G3104" s="282"/>
      <c r="H3104" s="283"/>
      <c r="I3104" s="282"/>
      <c r="J3104" s="284"/>
    </row>
    <row r="3105" spans="1:10" ht="13.5" thickBot="1" x14ac:dyDescent="0.25">
      <c r="A3105" s="281"/>
      <c r="B3105" s="282"/>
      <c r="C3105" s="282"/>
      <c r="D3105" s="282"/>
      <c r="E3105" s="282"/>
      <c r="F3105" s="283"/>
      <c r="G3105" s="282"/>
      <c r="H3105" s="283"/>
      <c r="I3105" s="282"/>
      <c r="J3105" s="284"/>
    </row>
    <row r="3106" spans="1:10" ht="13.5" thickTop="1" x14ac:dyDescent="0.2">
      <c r="A3106" s="285"/>
      <c r="B3106" s="171"/>
      <c r="C3106" s="171"/>
      <c r="D3106" s="171"/>
      <c r="E3106" s="171"/>
      <c r="F3106" s="171"/>
      <c r="G3106" s="171"/>
      <c r="H3106" s="171"/>
      <c r="I3106" s="171"/>
      <c r="J3106" s="286"/>
    </row>
    <row r="3107" spans="1:10" ht="15" x14ac:dyDescent="0.2">
      <c r="A3107" s="273"/>
      <c r="B3107" s="157" t="s">
        <v>399</v>
      </c>
      <c r="C3107" s="268" t="s">
        <v>1472</v>
      </c>
      <c r="D3107" s="268" t="s">
        <v>1473</v>
      </c>
      <c r="E3107" s="525" t="s">
        <v>1474</v>
      </c>
      <c r="F3107" s="525"/>
      <c r="G3107" s="158" t="s">
        <v>1475</v>
      </c>
      <c r="H3107" s="157" t="s">
        <v>1476</v>
      </c>
      <c r="I3107" s="157" t="s">
        <v>1477</v>
      </c>
      <c r="J3107" s="274" t="s">
        <v>1478</v>
      </c>
    </row>
    <row r="3108" spans="1:10" ht="25.5" x14ac:dyDescent="0.2">
      <c r="A3108" s="275" t="s">
        <v>409</v>
      </c>
      <c r="B3108" s="159" t="s">
        <v>1546</v>
      </c>
      <c r="C3108" s="267" t="s">
        <v>68</v>
      </c>
      <c r="D3108" s="267" t="s">
        <v>1374</v>
      </c>
      <c r="E3108" s="526" t="s">
        <v>1527</v>
      </c>
      <c r="F3108" s="526"/>
      <c r="G3108" s="160" t="s">
        <v>8</v>
      </c>
      <c r="H3108" s="161">
        <v>1</v>
      </c>
      <c r="I3108" s="162">
        <v>66.33</v>
      </c>
      <c r="J3108" s="276">
        <v>66.33</v>
      </c>
    </row>
    <row r="3109" spans="1:10" ht="25.5" x14ac:dyDescent="0.2">
      <c r="A3109" s="277" t="s">
        <v>1482</v>
      </c>
      <c r="B3109" s="163" t="s">
        <v>1544</v>
      </c>
      <c r="C3109" s="259" t="s">
        <v>68</v>
      </c>
      <c r="D3109" s="259" t="s">
        <v>1545</v>
      </c>
      <c r="E3109" s="528" t="s">
        <v>1488</v>
      </c>
      <c r="F3109" s="528"/>
      <c r="G3109" s="164" t="s">
        <v>1489</v>
      </c>
      <c r="H3109" s="165">
        <v>3.3099999999999997E-2</v>
      </c>
      <c r="I3109" s="166">
        <v>19.78</v>
      </c>
      <c r="J3109" s="278">
        <v>0.65</v>
      </c>
    </row>
    <row r="3110" spans="1:10" ht="25.5" x14ac:dyDescent="0.2">
      <c r="A3110" s="277" t="s">
        <v>1482</v>
      </c>
      <c r="B3110" s="163" t="s">
        <v>1551</v>
      </c>
      <c r="C3110" s="259" t="s">
        <v>68</v>
      </c>
      <c r="D3110" s="259" t="s">
        <v>1552</v>
      </c>
      <c r="E3110" s="528" t="s">
        <v>1488</v>
      </c>
      <c r="F3110" s="528"/>
      <c r="G3110" s="164" t="s">
        <v>1489</v>
      </c>
      <c r="H3110" s="165">
        <v>3.3099999999999997E-2</v>
      </c>
      <c r="I3110" s="166">
        <v>23.42</v>
      </c>
      <c r="J3110" s="278">
        <v>0.77</v>
      </c>
    </row>
    <row r="3111" spans="1:10" x14ac:dyDescent="0.2">
      <c r="A3111" s="279" t="s">
        <v>1492</v>
      </c>
      <c r="B3111" s="167" t="s">
        <v>2855</v>
      </c>
      <c r="C3111" s="260" t="s">
        <v>68</v>
      </c>
      <c r="D3111" s="260" t="s">
        <v>2856</v>
      </c>
      <c r="E3111" s="527" t="s">
        <v>1495</v>
      </c>
      <c r="F3111" s="527"/>
      <c r="G3111" s="168" t="s">
        <v>8</v>
      </c>
      <c r="H3111" s="169">
        <v>1.05</v>
      </c>
      <c r="I3111" s="170">
        <v>61.82</v>
      </c>
      <c r="J3111" s="280">
        <v>64.91</v>
      </c>
    </row>
    <row r="3112" spans="1:10" x14ac:dyDescent="0.2">
      <c r="A3112" s="281"/>
      <c r="B3112" s="282"/>
      <c r="C3112" s="282"/>
      <c r="D3112" s="282"/>
      <c r="E3112" s="282"/>
      <c r="F3112" s="283"/>
      <c r="G3112" s="282"/>
      <c r="H3112" s="283"/>
      <c r="I3112" s="282"/>
      <c r="J3112" s="284"/>
    </row>
    <row r="3113" spans="1:10" ht="13.5" thickBot="1" x14ac:dyDescent="0.25">
      <c r="A3113" s="281"/>
      <c r="B3113" s="282"/>
      <c r="C3113" s="282"/>
      <c r="D3113" s="282"/>
      <c r="E3113" s="282"/>
      <c r="F3113" s="283"/>
      <c r="G3113" s="282"/>
      <c r="H3113" s="283"/>
      <c r="I3113" s="282"/>
      <c r="J3113" s="284"/>
    </row>
    <row r="3114" spans="1:10" ht="13.5" thickTop="1" x14ac:dyDescent="0.2">
      <c r="A3114" s="285"/>
      <c r="B3114" s="171"/>
      <c r="C3114" s="171"/>
      <c r="D3114" s="171"/>
      <c r="E3114" s="171"/>
      <c r="F3114" s="171"/>
      <c r="G3114" s="171"/>
      <c r="H3114" s="171"/>
      <c r="I3114" s="171"/>
      <c r="J3114" s="286"/>
    </row>
    <row r="3115" spans="1:10" ht="15" x14ac:dyDescent="0.2">
      <c r="A3115" s="273"/>
      <c r="B3115" s="157" t="s">
        <v>399</v>
      </c>
      <c r="C3115" s="268" t="s">
        <v>1472</v>
      </c>
      <c r="D3115" s="268" t="s">
        <v>1473</v>
      </c>
      <c r="E3115" s="525" t="s">
        <v>1474</v>
      </c>
      <c r="F3115" s="525"/>
      <c r="G3115" s="158" t="s">
        <v>1475</v>
      </c>
      <c r="H3115" s="157" t="s">
        <v>1476</v>
      </c>
      <c r="I3115" s="157" t="s">
        <v>1477</v>
      </c>
      <c r="J3115" s="274" t="s">
        <v>1478</v>
      </c>
    </row>
    <row r="3116" spans="1:10" ht="25.5" x14ac:dyDescent="0.2">
      <c r="A3116" s="275" t="s">
        <v>409</v>
      </c>
      <c r="B3116" s="159" t="s">
        <v>2857</v>
      </c>
      <c r="C3116" s="267" t="s">
        <v>68</v>
      </c>
      <c r="D3116" s="267" t="s">
        <v>1376</v>
      </c>
      <c r="E3116" s="526" t="s">
        <v>1864</v>
      </c>
      <c r="F3116" s="526"/>
      <c r="G3116" s="160" t="s">
        <v>1</v>
      </c>
      <c r="H3116" s="161">
        <v>1</v>
      </c>
      <c r="I3116" s="162">
        <v>47.78</v>
      </c>
      <c r="J3116" s="276">
        <v>47.78</v>
      </c>
    </row>
    <row r="3117" spans="1:10" ht="25.5" x14ac:dyDescent="0.2">
      <c r="A3117" s="277" t="s">
        <v>1482</v>
      </c>
      <c r="B3117" s="163" t="s">
        <v>1598</v>
      </c>
      <c r="C3117" s="259" t="s">
        <v>68</v>
      </c>
      <c r="D3117" s="259" t="s">
        <v>1599</v>
      </c>
      <c r="E3117" s="528" t="s">
        <v>1488</v>
      </c>
      <c r="F3117" s="528"/>
      <c r="G3117" s="164" t="s">
        <v>1489</v>
      </c>
      <c r="H3117" s="165">
        <v>0.1384</v>
      </c>
      <c r="I3117" s="166">
        <v>23.1</v>
      </c>
      <c r="J3117" s="278">
        <v>3.19</v>
      </c>
    </row>
    <row r="3118" spans="1:10" ht="25.5" x14ac:dyDescent="0.2">
      <c r="A3118" s="277" t="s">
        <v>1482</v>
      </c>
      <c r="B3118" s="163" t="s">
        <v>1486</v>
      </c>
      <c r="C3118" s="259" t="s">
        <v>68</v>
      </c>
      <c r="D3118" s="259" t="s">
        <v>1487</v>
      </c>
      <c r="E3118" s="528" t="s">
        <v>1488</v>
      </c>
      <c r="F3118" s="528"/>
      <c r="G3118" s="164" t="s">
        <v>1489</v>
      </c>
      <c r="H3118" s="165">
        <v>0.10879999999999999</v>
      </c>
      <c r="I3118" s="166">
        <v>18.670000000000002</v>
      </c>
      <c r="J3118" s="278">
        <v>2.0299999999999998</v>
      </c>
    </row>
    <row r="3119" spans="1:10" ht="25.5" x14ac:dyDescent="0.2">
      <c r="A3119" s="277" t="s">
        <v>1482</v>
      </c>
      <c r="B3119" s="163" t="s">
        <v>2858</v>
      </c>
      <c r="C3119" s="259" t="s">
        <v>68</v>
      </c>
      <c r="D3119" s="259" t="s">
        <v>2859</v>
      </c>
      <c r="E3119" s="528" t="s">
        <v>1595</v>
      </c>
      <c r="F3119" s="528"/>
      <c r="G3119" s="164" t="s">
        <v>1508</v>
      </c>
      <c r="H3119" s="165">
        <v>1.41E-2</v>
      </c>
      <c r="I3119" s="166">
        <v>260.99</v>
      </c>
      <c r="J3119" s="278">
        <v>3.67</v>
      </c>
    </row>
    <row r="3120" spans="1:10" ht="25.5" x14ac:dyDescent="0.2">
      <c r="A3120" s="279" t="s">
        <v>1492</v>
      </c>
      <c r="B3120" s="167" t="s">
        <v>1565</v>
      </c>
      <c r="C3120" s="260" t="s">
        <v>68</v>
      </c>
      <c r="D3120" s="260" t="s">
        <v>1566</v>
      </c>
      <c r="E3120" s="527" t="s">
        <v>1495</v>
      </c>
      <c r="F3120" s="527"/>
      <c r="G3120" s="168" t="s">
        <v>1</v>
      </c>
      <c r="H3120" s="169">
        <v>1</v>
      </c>
      <c r="I3120" s="170">
        <v>38.89</v>
      </c>
      <c r="J3120" s="280">
        <v>38.89</v>
      </c>
    </row>
    <row r="3121" spans="1:10" x14ac:dyDescent="0.2">
      <c r="A3121" s="281"/>
      <c r="B3121" s="282"/>
      <c r="C3121" s="282"/>
      <c r="D3121" s="282"/>
      <c r="E3121" s="282"/>
      <c r="F3121" s="283"/>
      <c r="G3121" s="282"/>
      <c r="H3121" s="283"/>
      <c r="I3121" s="282"/>
      <c r="J3121" s="284"/>
    </row>
    <row r="3122" spans="1:10" ht="13.5" thickBot="1" x14ac:dyDescent="0.25">
      <c r="A3122" s="281"/>
      <c r="B3122" s="282"/>
      <c r="C3122" s="282"/>
      <c r="D3122" s="282"/>
      <c r="E3122" s="282"/>
      <c r="F3122" s="283"/>
      <c r="G3122" s="282"/>
      <c r="H3122" s="283"/>
      <c r="I3122" s="282"/>
      <c r="J3122" s="284"/>
    </row>
    <row r="3123" spans="1:10" ht="13.5" thickTop="1" x14ac:dyDescent="0.2">
      <c r="A3123" s="285"/>
      <c r="B3123" s="171"/>
      <c r="C3123" s="171"/>
      <c r="D3123" s="171"/>
      <c r="E3123" s="171"/>
      <c r="F3123" s="171"/>
      <c r="G3123" s="171"/>
      <c r="H3123" s="171"/>
      <c r="I3123" s="171"/>
      <c r="J3123" s="286"/>
    </row>
    <row r="3124" spans="1:10" ht="15" x14ac:dyDescent="0.2">
      <c r="A3124" s="273"/>
      <c r="B3124" s="157" t="s">
        <v>399</v>
      </c>
      <c r="C3124" s="268" t="s">
        <v>1472</v>
      </c>
      <c r="D3124" s="268" t="s">
        <v>1473</v>
      </c>
      <c r="E3124" s="525" t="s">
        <v>1474</v>
      </c>
      <c r="F3124" s="525"/>
      <c r="G3124" s="158" t="s">
        <v>1475</v>
      </c>
      <c r="H3124" s="157" t="s">
        <v>1476</v>
      </c>
      <c r="I3124" s="157" t="s">
        <v>1477</v>
      </c>
      <c r="J3124" s="274" t="s">
        <v>1478</v>
      </c>
    </row>
    <row r="3125" spans="1:10" x14ac:dyDescent="0.2">
      <c r="A3125" s="275" t="s">
        <v>409</v>
      </c>
      <c r="B3125" s="159" t="s">
        <v>2860</v>
      </c>
      <c r="C3125" s="267" t="s">
        <v>68</v>
      </c>
      <c r="D3125" s="267" t="s">
        <v>1381</v>
      </c>
      <c r="E3125" s="526" t="s">
        <v>1507</v>
      </c>
      <c r="F3125" s="526"/>
      <c r="G3125" s="160" t="s">
        <v>25</v>
      </c>
      <c r="H3125" s="161">
        <v>1</v>
      </c>
      <c r="I3125" s="162">
        <v>12.23</v>
      </c>
      <c r="J3125" s="276">
        <v>12.23</v>
      </c>
    </row>
    <row r="3126" spans="1:10" ht="25.5" x14ac:dyDescent="0.2">
      <c r="A3126" s="277" t="s">
        <v>1482</v>
      </c>
      <c r="B3126" s="163" t="s">
        <v>2861</v>
      </c>
      <c r="C3126" s="259" t="s">
        <v>68</v>
      </c>
      <c r="D3126" s="259" t="s">
        <v>2862</v>
      </c>
      <c r="E3126" s="528" t="s">
        <v>1507</v>
      </c>
      <c r="F3126" s="528"/>
      <c r="G3126" s="164" t="s">
        <v>25</v>
      </c>
      <c r="H3126" s="165">
        <v>1</v>
      </c>
      <c r="I3126" s="166">
        <v>10.130000000000001</v>
      </c>
      <c r="J3126" s="278">
        <v>10.130000000000001</v>
      </c>
    </row>
    <row r="3127" spans="1:10" ht="25.5" x14ac:dyDescent="0.2">
      <c r="A3127" s="277" t="s">
        <v>1482</v>
      </c>
      <c r="B3127" s="163" t="s">
        <v>1656</v>
      </c>
      <c r="C3127" s="259" t="s">
        <v>68</v>
      </c>
      <c r="D3127" s="259" t="s">
        <v>1657</v>
      </c>
      <c r="E3127" s="528" t="s">
        <v>1488</v>
      </c>
      <c r="F3127" s="528"/>
      <c r="G3127" s="164" t="s">
        <v>1489</v>
      </c>
      <c r="H3127" s="165">
        <v>8.6E-3</v>
      </c>
      <c r="I3127" s="166">
        <v>19.399999999999999</v>
      </c>
      <c r="J3127" s="278">
        <v>0.16</v>
      </c>
    </row>
    <row r="3128" spans="1:10" ht="25.5" x14ac:dyDescent="0.2">
      <c r="A3128" s="277" t="s">
        <v>1482</v>
      </c>
      <c r="B3128" s="163" t="s">
        <v>1658</v>
      </c>
      <c r="C3128" s="259" t="s">
        <v>68</v>
      </c>
      <c r="D3128" s="259" t="s">
        <v>1659</v>
      </c>
      <c r="E3128" s="528" t="s">
        <v>1488</v>
      </c>
      <c r="F3128" s="528"/>
      <c r="G3128" s="164" t="s">
        <v>1489</v>
      </c>
      <c r="H3128" s="165">
        <v>5.2900000000000003E-2</v>
      </c>
      <c r="I3128" s="166">
        <v>22.94</v>
      </c>
      <c r="J3128" s="278">
        <v>1.21</v>
      </c>
    </row>
    <row r="3129" spans="1:10" ht="25.5" x14ac:dyDescent="0.2">
      <c r="A3129" s="279" t="s">
        <v>1492</v>
      </c>
      <c r="B3129" s="167" t="s">
        <v>1662</v>
      </c>
      <c r="C3129" s="260" t="s">
        <v>68</v>
      </c>
      <c r="D3129" s="260" t="s">
        <v>1663</v>
      </c>
      <c r="E3129" s="527" t="s">
        <v>1495</v>
      </c>
      <c r="F3129" s="527"/>
      <c r="G3129" s="168" t="s">
        <v>25</v>
      </c>
      <c r="H3129" s="169">
        <v>2.5000000000000001E-2</v>
      </c>
      <c r="I3129" s="170">
        <v>25</v>
      </c>
      <c r="J3129" s="280">
        <v>0.62</v>
      </c>
    </row>
    <row r="3130" spans="1:10" ht="25.5" x14ac:dyDescent="0.2">
      <c r="A3130" s="279" t="s">
        <v>1492</v>
      </c>
      <c r="B3130" s="167" t="s">
        <v>1664</v>
      </c>
      <c r="C3130" s="260" t="s">
        <v>68</v>
      </c>
      <c r="D3130" s="260" t="s">
        <v>1665</v>
      </c>
      <c r="E3130" s="527" t="s">
        <v>1495</v>
      </c>
      <c r="F3130" s="527"/>
      <c r="G3130" s="168" t="s">
        <v>1</v>
      </c>
      <c r="H3130" s="169">
        <v>0.54300000000000004</v>
      </c>
      <c r="I3130" s="170">
        <v>0.22</v>
      </c>
      <c r="J3130" s="280">
        <v>0.11</v>
      </c>
    </row>
    <row r="3131" spans="1:10" x14ac:dyDescent="0.2">
      <c r="A3131" s="281"/>
      <c r="B3131" s="282"/>
      <c r="C3131" s="282"/>
      <c r="D3131" s="282"/>
      <c r="E3131" s="282"/>
      <c r="F3131" s="283"/>
      <c r="G3131" s="282"/>
      <c r="H3131" s="283"/>
      <c r="I3131" s="282"/>
      <c r="J3131" s="284"/>
    </row>
    <row r="3132" spans="1:10" ht="13.5" thickBot="1" x14ac:dyDescent="0.25">
      <c r="A3132" s="281"/>
      <c r="B3132" s="282"/>
      <c r="C3132" s="282"/>
      <c r="D3132" s="282"/>
      <c r="E3132" s="282"/>
      <c r="F3132" s="283"/>
      <c r="G3132" s="282"/>
      <c r="H3132" s="283"/>
      <c r="I3132" s="282"/>
      <c r="J3132" s="284"/>
    </row>
    <row r="3133" spans="1:10" ht="13.5" thickTop="1" x14ac:dyDescent="0.2">
      <c r="A3133" s="285"/>
      <c r="B3133" s="171"/>
      <c r="C3133" s="171"/>
      <c r="D3133" s="171"/>
      <c r="E3133" s="171"/>
      <c r="F3133" s="171"/>
      <c r="G3133" s="171"/>
      <c r="H3133" s="171"/>
      <c r="I3133" s="171"/>
      <c r="J3133" s="286"/>
    </row>
    <row r="3134" spans="1:10" ht="15" x14ac:dyDescent="0.2">
      <c r="A3134" s="273"/>
      <c r="B3134" s="157" t="s">
        <v>399</v>
      </c>
      <c r="C3134" s="268" t="s">
        <v>1472</v>
      </c>
      <c r="D3134" s="268" t="s">
        <v>1473</v>
      </c>
      <c r="E3134" s="525" t="s">
        <v>1474</v>
      </c>
      <c r="F3134" s="525"/>
      <c r="G3134" s="158" t="s">
        <v>1475</v>
      </c>
      <c r="H3134" s="157" t="s">
        <v>1476</v>
      </c>
      <c r="I3134" s="157" t="s">
        <v>1477</v>
      </c>
      <c r="J3134" s="274" t="s">
        <v>1478</v>
      </c>
    </row>
    <row r="3135" spans="1:10" ht="38.25" x14ac:dyDescent="0.2">
      <c r="A3135" s="275" t="s">
        <v>409</v>
      </c>
      <c r="B3135" s="159" t="s">
        <v>2852</v>
      </c>
      <c r="C3135" s="267" t="s">
        <v>68</v>
      </c>
      <c r="D3135" s="267" t="s">
        <v>1383</v>
      </c>
      <c r="E3135" s="526" t="s">
        <v>1527</v>
      </c>
      <c r="F3135" s="526"/>
      <c r="G3135" s="160" t="s">
        <v>1</v>
      </c>
      <c r="H3135" s="161">
        <v>1</v>
      </c>
      <c r="I3135" s="162">
        <v>20.28</v>
      </c>
      <c r="J3135" s="276">
        <v>20.28</v>
      </c>
    </row>
    <row r="3136" spans="1:10" ht="25.5" x14ac:dyDescent="0.2">
      <c r="A3136" s="277" t="s">
        <v>1482</v>
      </c>
      <c r="B3136" s="163" t="s">
        <v>1551</v>
      </c>
      <c r="C3136" s="259" t="s">
        <v>68</v>
      </c>
      <c r="D3136" s="259" t="s">
        <v>1552</v>
      </c>
      <c r="E3136" s="528" t="s">
        <v>1488</v>
      </c>
      <c r="F3136" s="528"/>
      <c r="G3136" s="164" t="s">
        <v>1489</v>
      </c>
      <c r="H3136" s="165">
        <v>0.31059999999999999</v>
      </c>
      <c r="I3136" s="166">
        <v>23.42</v>
      </c>
      <c r="J3136" s="278">
        <v>7.27</v>
      </c>
    </row>
    <row r="3137" spans="1:10" ht="25.5" x14ac:dyDescent="0.2">
      <c r="A3137" s="277" t="s">
        <v>1482</v>
      </c>
      <c r="B3137" s="163" t="s">
        <v>1544</v>
      </c>
      <c r="C3137" s="259" t="s">
        <v>68</v>
      </c>
      <c r="D3137" s="259" t="s">
        <v>1545</v>
      </c>
      <c r="E3137" s="528" t="s">
        <v>1488</v>
      </c>
      <c r="F3137" s="528"/>
      <c r="G3137" s="164" t="s">
        <v>1489</v>
      </c>
      <c r="H3137" s="165">
        <v>0.31059999999999999</v>
      </c>
      <c r="I3137" s="166">
        <v>19.78</v>
      </c>
      <c r="J3137" s="278">
        <v>6.14</v>
      </c>
    </row>
    <row r="3138" spans="1:10" ht="25.5" x14ac:dyDescent="0.2">
      <c r="A3138" s="279" t="s">
        <v>1492</v>
      </c>
      <c r="B3138" s="167" t="s">
        <v>2863</v>
      </c>
      <c r="C3138" s="260" t="s">
        <v>68</v>
      </c>
      <c r="D3138" s="260" t="s">
        <v>2864</v>
      </c>
      <c r="E3138" s="527" t="s">
        <v>1495</v>
      </c>
      <c r="F3138" s="527"/>
      <c r="G3138" s="168" t="s">
        <v>1</v>
      </c>
      <c r="H3138" s="169">
        <v>1</v>
      </c>
      <c r="I3138" s="170">
        <v>4.83</v>
      </c>
      <c r="J3138" s="280">
        <v>4.83</v>
      </c>
    </row>
    <row r="3139" spans="1:10" ht="38.25" x14ac:dyDescent="0.2">
      <c r="A3139" s="279" t="s">
        <v>1492</v>
      </c>
      <c r="B3139" s="167" t="s">
        <v>1567</v>
      </c>
      <c r="C3139" s="260" t="s">
        <v>68</v>
      </c>
      <c r="D3139" s="260" t="s">
        <v>1568</v>
      </c>
      <c r="E3139" s="527" t="s">
        <v>1495</v>
      </c>
      <c r="F3139" s="527"/>
      <c r="G3139" s="168" t="s">
        <v>1</v>
      </c>
      <c r="H3139" s="169">
        <v>1</v>
      </c>
      <c r="I3139" s="170">
        <v>1.43</v>
      </c>
      <c r="J3139" s="280">
        <v>1.43</v>
      </c>
    </row>
    <row r="3140" spans="1:10" ht="38.25" x14ac:dyDescent="0.2">
      <c r="A3140" s="279" t="s">
        <v>1492</v>
      </c>
      <c r="B3140" s="167" t="s">
        <v>2865</v>
      </c>
      <c r="C3140" s="260" t="s">
        <v>68</v>
      </c>
      <c r="D3140" s="260" t="s">
        <v>2866</v>
      </c>
      <c r="E3140" s="527" t="s">
        <v>1495</v>
      </c>
      <c r="F3140" s="527"/>
      <c r="G3140" s="168" t="s">
        <v>1</v>
      </c>
      <c r="H3140" s="169">
        <v>1</v>
      </c>
      <c r="I3140" s="170">
        <v>0.61</v>
      </c>
      <c r="J3140" s="280">
        <v>0.61</v>
      </c>
    </row>
    <row r="3141" spans="1:10" x14ac:dyDescent="0.2">
      <c r="A3141" s="281"/>
      <c r="B3141" s="282"/>
      <c r="C3141" s="282"/>
      <c r="D3141" s="282"/>
      <c r="E3141" s="282"/>
      <c r="F3141" s="283"/>
      <c r="G3141" s="282"/>
      <c r="H3141" s="283"/>
      <c r="I3141" s="282"/>
      <c r="J3141" s="284"/>
    </row>
    <row r="3142" spans="1:10" ht="13.5" thickBot="1" x14ac:dyDescent="0.25">
      <c r="A3142" s="281"/>
      <c r="B3142" s="282"/>
      <c r="C3142" s="282"/>
      <c r="D3142" s="282"/>
      <c r="E3142" s="282"/>
      <c r="F3142" s="283"/>
      <c r="G3142" s="282"/>
      <c r="H3142" s="283"/>
      <c r="I3142" s="282"/>
      <c r="J3142" s="284"/>
    </row>
    <row r="3143" spans="1:10" ht="13.5" thickTop="1" x14ac:dyDescent="0.2">
      <c r="A3143" s="285"/>
      <c r="B3143" s="171"/>
      <c r="C3143" s="171"/>
      <c r="D3143" s="171"/>
      <c r="E3143" s="171"/>
      <c r="F3143" s="171"/>
      <c r="G3143" s="171"/>
      <c r="H3143" s="171"/>
      <c r="I3143" s="171"/>
      <c r="J3143" s="286"/>
    </row>
    <row r="3144" spans="1:10" ht="15" x14ac:dyDescent="0.2">
      <c r="A3144" s="273"/>
      <c r="B3144" s="157" t="s">
        <v>399</v>
      </c>
      <c r="C3144" s="268" t="s">
        <v>1472</v>
      </c>
      <c r="D3144" s="268" t="s">
        <v>1473</v>
      </c>
      <c r="E3144" s="525" t="s">
        <v>1474</v>
      </c>
      <c r="F3144" s="525"/>
      <c r="G3144" s="158" t="s">
        <v>1475</v>
      </c>
      <c r="H3144" s="157" t="s">
        <v>1476</v>
      </c>
      <c r="I3144" s="157" t="s">
        <v>1477</v>
      </c>
      <c r="J3144" s="274" t="s">
        <v>1478</v>
      </c>
    </row>
    <row r="3145" spans="1:10" ht="25.5" x14ac:dyDescent="0.2">
      <c r="A3145" s="275" t="s">
        <v>409</v>
      </c>
      <c r="B3145" s="159" t="s">
        <v>2867</v>
      </c>
      <c r="C3145" s="267" t="s">
        <v>68</v>
      </c>
      <c r="D3145" s="267" t="s">
        <v>1410</v>
      </c>
      <c r="E3145" s="526" t="s">
        <v>1864</v>
      </c>
      <c r="F3145" s="526"/>
      <c r="G3145" s="160" t="s">
        <v>1</v>
      </c>
      <c r="H3145" s="161">
        <v>1</v>
      </c>
      <c r="I3145" s="162">
        <v>31.96</v>
      </c>
      <c r="J3145" s="276">
        <v>31.96</v>
      </c>
    </row>
    <row r="3146" spans="1:10" ht="25.5" x14ac:dyDescent="0.2">
      <c r="A3146" s="277" t="s">
        <v>1482</v>
      </c>
      <c r="B3146" s="163" t="s">
        <v>1486</v>
      </c>
      <c r="C3146" s="259" t="s">
        <v>68</v>
      </c>
      <c r="D3146" s="259" t="s">
        <v>1487</v>
      </c>
      <c r="E3146" s="528" t="s">
        <v>1488</v>
      </c>
      <c r="F3146" s="528"/>
      <c r="G3146" s="164" t="s">
        <v>1489</v>
      </c>
      <c r="H3146" s="165">
        <v>0.14940000000000001</v>
      </c>
      <c r="I3146" s="166">
        <v>18.670000000000002</v>
      </c>
      <c r="J3146" s="278">
        <v>2.78</v>
      </c>
    </row>
    <row r="3147" spans="1:10" ht="25.5" x14ac:dyDescent="0.2">
      <c r="A3147" s="277" t="s">
        <v>1482</v>
      </c>
      <c r="B3147" s="163" t="s">
        <v>1865</v>
      </c>
      <c r="C3147" s="259" t="s">
        <v>68</v>
      </c>
      <c r="D3147" s="259" t="s">
        <v>1866</v>
      </c>
      <c r="E3147" s="528" t="s">
        <v>1488</v>
      </c>
      <c r="F3147" s="528"/>
      <c r="G3147" s="164" t="s">
        <v>1489</v>
      </c>
      <c r="H3147" s="165">
        <v>0.4743</v>
      </c>
      <c r="I3147" s="166">
        <v>22.12</v>
      </c>
      <c r="J3147" s="278">
        <v>10.49</v>
      </c>
    </row>
    <row r="3148" spans="1:10" ht="38.25" x14ac:dyDescent="0.2">
      <c r="A3148" s="279" t="s">
        <v>1492</v>
      </c>
      <c r="B3148" s="167" t="s">
        <v>2865</v>
      </c>
      <c r="C3148" s="260" t="s">
        <v>68</v>
      </c>
      <c r="D3148" s="260" t="s">
        <v>2866</v>
      </c>
      <c r="E3148" s="527" t="s">
        <v>1495</v>
      </c>
      <c r="F3148" s="527"/>
      <c r="G3148" s="168" t="s">
        <v>1</v>
      </c>
      <c r="H3148" s="169">
        <v>3</v>
      </c>
      <c r="I3148" s="170">
        <v>0.61</v>
      </c>
      <c r="J3148" s="280">
        <v>1.83</v>
      </c>
    </row>
    <row r="3149" spans="1:10" ht="25.5" x14ac:dyDescent="0.2">
      <c r="A3149" s="279" t="s">
        <v>1492</v>
      </c>
      <c r="B3149" s="167" t="s">
        <v>2868</v>
      </c>
      <c r="C3149" s="260" t="s">
        <v>68</v>
      </c>
      <c r="D3149" s="260" t="s">
        <v>2869</v>
      </c>
      <c r="E3149" s="527" t="s">
        <v>1495</v>
      </c>
      <c r="F3149" s="527"/>
      <c r="G3149" s="168" t="s">
        <v>1</v>
      </c>
      <c r="H3149" s="169">
        <v>1</v>
      </c>
      <c r="I3149" s="170">
        <v>16.86</v>
      </c>
      <c r="J3149" s="280">
        <v>16.86</v>
      </c>
    </row>
    <row r="3150" spans="1:10" x14ac:dyDescent="0.2">
      <c r="A3150" s="281"/>
      <c r="B3150" s="282"/>
      <c r="C3150" s="282"/>
      <c r="D3150" s="282"/>
      <c r="E3150" s="282"/>
      <c r="F3150" s="283"/>
      <c r="G3150" s="282"/>
      <c r="H3150" s="283"/>
      <c r="I3150" s="282"/>
      <c r="J3150" s="284"/>
    </row>
    <row r="3151" spans="1:10" ht="13.5" thickBot="1" x14ac:dyDescent="0.25">
      <c r="A3151" s="281"/>
      <c r="B3151" s="282"/>
      <c r="C3151" s="282"/>
      <c r="D3151" s="282"/>
      <c r="E3151" s="282"/>
      <c r="F3151" s="283"/>
      <c r="G3151" s="282"/>
      <c r="H3151" s="283"/>
      <c r="I3151" s="282"/>
      <c r="J3151" s="284"/>
    </row>
    <row r="3152" spans="1:10" ht="13.5" thickTop="1" x14ac:dyDescent="0.2">
      <c r="A3152" s="285"/>
      <c r="B3152" s="171"/>
      <c r="C3152" s="171"/>
      <c r="D3152" s="171"/>
      <c r="E3152" s="171"/>
      <c r="F3152" s="171"/>
      <c r="G3152" s="171"/>
      <c r="H3152" s="171"/>
      <c r="I3152" s="171"/>
      <c r="J3152" s="286"/>
    </row>
    <row r="3153" spans="1:10" ht="15" x14ac:dyDescent="0.2">
      <c r="A3153" s="273"/>
      <c r="B3153" s="157" t="s">
        <v>399</v>
      </c>
      <c r="C3153" s="268" t="s">
        <v>1472</v>
      </c>
      <c r="D3153" s="268" t="s">
        <v>1473</v>
      </c>
      <c r="E3153" s="525" t="s">
        <v>1474</v>
      </c>
      <c r="F3153" s="525"/>
      <c r="G3153" s="158" t="s">
        <v>1475</v>
      </c>
      <c r="H3153" s="157" t="s">
        <v>1476</v>
      </c>
      <c r="I3153" s="157" t="s">
        <v>1477</v>
      </c>
      <c r="J3153" s="274" t="s">
        <v>1478</v>
      </c>
    </row>
    <row r="3154" spans="1:10" ht="25.5" x14ac:dyDescent="0.2">
      <c r="A3154" s="275" t="s">
        <v>409</v>
      </c>
      <c r="B3154" s="159" t="s">
        <v>2870</v>
      </c>
      <c r="C3154" s="267" t="s">
        <v>68</v>
      </c>
      <c r="D3154" s="267" t="s">
        <v>1419</v>
      </c>
      <c r="E3154" s="526" t="s">
        <v>1488</v>
      </c>
      <c r="F3154" s="526"/>
      <c r="G3154" s="160" t="s">
        <v>1481</v>
      </c>
      <c r="H3154" s="161">
        <v>1</v>
      </c>
      <c r="I3154" s="162">
        <f>J3154</f>
        <v>1.96035</v>
      </c>
      <c r="J3154" s="276">
        <f>J3155</f>
        <v>1.96035</v>
      </c>
    </row>
    <row r="3155" spans="1:10" ht="26.25" thickBot="1" x14ac:dyDescent="0.25">
      <c r="A3155" s="297" t="s">
        <v>1482</v>
      </c>
      <c r="B3155" s="298" t="s">
        <v>1486</v>
      </c>
      <c r="C3155" s="299" t="s">
        <v>68</v>
      </c>
      <c r="D3155" s="299" t="s">
        <v>1487</v>
      </c>
      <c r="E3155" s="534" t="s">
        <v>1488</v>
      </c>
      <c r="F3155" s="534"/>
      <c r="G3155" s="300" t="s">
        <v>1489</v>
      </c>
      <c r="H3155" s="301">
        <v>0.105</v>
      </c>
      <c r="I3155" s="302">
        <v>18.670000000000002</v>
      </c>
      <c r="J3155" s="303">
        <f>I3155*H3155</f>
        <v>1.96035</v>
      </c>
    </row>
  </sheetData>
  <mergeCells count="2288">
    <mergeCell ref="E3155:F3155"/>
    <mergeCell ref="E3146:F3146"/>
    <mergeCell ref="E3147:F3147"/>
    <mergeCell ref="E3148:F3148"/>
    <mergeCell ref="E3149:F3149"/>
    <mergeCell ref="H15:J15"/>
    <mergeCell ref="H16:J16"/>
    <mergeCell ref="E17:J17"/>
    <mergeCell ref="A18:J18"/>
    <mergeCell ref="F3:J3"/>
    <mergeCell ref="G4:J4"/>
    <mergeCell ref="G5:J5"/>
    <mergeCell ref="G6:J6"/>
    <mergeCell ref="E1:J2"/>
    <mergeCell ref="A10:J10"/>
    <mergeCell ref="A11:J11"/>
    <mergeCell ref="H12:J12"/>
    <mergeCell ref="H13:J13"/>
    <mergeCell ref="G7:J7"/>
    <mergeCell ref="A16:D16"/>
    <mergeCell ref="A17:D17"/>
    <mergeCell ref="A19:J19"/>
    <mergeCell ref="A9:D9"/>
    <mergeCell ref="C12:D12"/>
    <mergeCell ref="A13:D13"/>
    <mergeCell ref="E3119:F3119"/>
    <mergeCell ref="E3120:F3120"/>
    <mergeCell ref="E3108:F3108"/>
    <mergeCell ref="E3109:F3109"/>
    <mergeCell ref="E3110:F3110"/>
    <mergeCell ref="E3111:F3111"/>
    <mergeCell ref="E3138:F3138"/>
    <mergeCell ref="E3139:F3139"/>
    <mergeCell ref="E3140:F3140"/>
    <mergeCell ref="E3144:F3144"/>
    <mergeCell ref="E3145:F3145"/>
    <mergeCell ref="E3130:F3130"/>
    <mergeCell ref="E3134:F3134"/>
    <mergeCell ref="E3135:F3135"/>
    <mergeCell ref="E3136:F3136"/>
    <mergeCell ref="E3137:F3137"/>
    <mergeCell ref="E3125:F3125"/>
    <mergeCell ref="E3126:F3126"/>
    <mergeCell ref="E3127:F3127"/>
    <mergeCell ref="E3128:F3128"/>
    <mergeCell ref="E3129:F3129"/>
    <mergeCell ref="E3124:F3124"/>
    <mergeCell ref="E3154:F3154"/>
    <mergeCell ref="E3092:F3092"/>
    <mergeCell ref="E3093:F3093"/>
    <mergeCell ref="E3094:F3094"/>
    <mergeCell ref="E3153:F3153"/>
    <mergeCell ref="E3085:F3085"/>
    <mergeCell ref="E3086:F3086"/>
    <mergeCell ref="E3091:F3091"/>
    <mergeCell ref="E3077:F3077"/>
    <mergeCell ref="E3081:F3081"/>
    <mergeCell ref="E3075:F3075"/>
    <mergeCell ref="E3076:F3076"/>
    <mergeCell ref="E3082:F3082"/>
    <mergeCell ref="E3083:F3083"/>
    <mergeCell ref="E3084:F3084"/>
    <mergeCell ref="E3090:F3090"/>
    <mergeCell ref="E3098:F3098"/>
    <mergeCell ref="E3117:F3117"/>
    <mergeCell ref="E3118:F3118"/>
    <mergeCell ref="E3099:F3099"/>
    <mergeCell ref="E3107:F3107"/>
    <mergeCell ref="E3115:F3115"/>
    <mergeCell ref="E3116:F3116"/>
    <mergeCell ref="E3100:F3100"/>
    <mergeCell ref="E3101:F3101"/>
    <mergeCell ref="E3102:F3102"/>
    <mergeCell ref="E3103:F3103"/>
    <mergeCell ref="E3045:F3045"/>
    <mergeCell ref="E3046:F3046"/>
    <mergeCell ref="E3047:F3047"/>
    <mergeCell ref="E3036:F3036"/>
    <mergeCell ref="E3037:F3037"/>
    <mergeCell ref="E3038:F3038"/>
    <mergeCell ref="E3039:F3039"/>
    <mergeCell ref="E3030:F3030"/>
    <mergeCell ref="E3031:F3031"/>
    <mergeCell ref="E3035:F3035"/>
    <mergeCell ref="E3043:F3043"/>
    <mergeCell ref="E3044:F3044"/>
    <mergeCell ref="E3069:F3069"/>
    <mergeCell ref="E3070:F3070"/>
    <mergeCell ref="E3071:F3071"/>
    <mergeCell ref="E3061:F3061"/>
    <mergeCell ref="E3062:F3062"/>
    <mergeCell ref="E3063:F3063"/>
    <mergeCell ref="E3053:F3053"/>
    <mergeCell ref="E3054:F3054"/>
    <mergeCell ref="E3055:F3055"/>
    <mergeCell ref="E3051:F3051"/>
    <mergeCell ref="E3052:F3052"/>
    <mergeCell ref="E3059:F3059"/>
    <mergeCell ref="E3060:F3060"/>
    <mergeCell ref="E3067:F3067"/>
    <mergeCell ref="E3068:F3068"/>
    <mergeCell ref="E3024:F3024"/>
    <mergeCell ref="E3025:F3025"/>
    <mergeCell ref="E3026:F3026"/>
    <mergeCell ref="E3027:F3027"/>
    <mergeCell ref="E3028:F3028"/>
    <mergeCell ref="E3029:F3029"/>
    <mergeCell ref="E3016:F3016"/>
    <mergeCell ref="E3017:F3017"/>
    <mergeCell ref="E3018:F3018"/>
    <mergeCell ref="E3022:F3022"/>
    <mergeCell ref="E3023:F3023"/>
    <mergeCell ref="E3008:F3008"/>
    <mergeCell ref="E3013:F3013"/>
    <mergeCell ref="E3014:F3014"/>
    <mergeCell ref="E3015:F3015"/>
    <mergeCell ref="E3012:F3012"/>
    <mergeCell ref="E3019:F3019"/>
    <mergeCell ref="E3020:F3020"/>
    <mergeCell ref="E3021:F3021"/>
    <mergeCell ref="E2985:F2985"/>
    <mergeCell ref="E2975:F2975"/>
    <mergeCell ref="E2976:F2976"/>
    <mergeCell ref="E2977:F2977"/>
    <mergeCell ref="E2967:F2967"/>
    <mergeCell ref="E2968:F2968"/>
    <mergeCell ref="E2969:F2969"/>
    <mergeCell ref="E2965:F2965"/>
    <mergeCell ref="E2966:F2966"/>
    <mergeCell ref="E2973:F2973"/>
    <mergeCell ref="E2974:F2974"/>
    <mergeCell ref="E3003:F3003"/>
    <mergeCell ref="E3004:F3004"/>
    <mergeCell ref="E3005:F3005"/>
    <mergeCell ref="E3006:F3006"/>
    <mergeCell ref="E3007:F3007"/>
    <mergeCell ref="E2994:F2994"/>
    <mergeCell ref="E2995:F2995"/>
    <mergeCell ref="E2996:F2996"/>
    <mergeCell ref="E2997:F2997"/>
    <mergeCell ref="E2998:F2998"/>
    <mergeCell ref="E2999:F2999"/>
    <mergeCell ref="E2986:F2986"/>
    <mergeCell ref="E2987:F2987"/>
    <mergeCell ref="E2988:F2988"/>
    <mergeCell ref="E2989:F2989"/>
    <mergeCell ref="E2993:F2993"/>
    <mergeCell ref="E2961:F2961"/>
    <mergeCell ref="E2951:F2951"/>
    <mergeCell ref="E2952:F2952"/>
    <mergeCell ref="E2953:F2953"/>
    <mergeCell ref="E2943:F2943"/>
    <mergeCell ref="E2944:F2944"/>
    <mergeCell ref="E2945:F2945"/>
    <mergeCell ref="E2941:F2941"/>
    <mergeCell ref="E2942:F2942"/>
    <mergeCell ref="E2949:F2949"/>
    <mergeCell ref="E2950:F2950"/>
    <mergeCell ref="E2957:F2957"/>
    <mergeCell ref="E2958:F2958"/>
    <mergeCell ref="E2978:F2978"/>
    <mergeCell ref="E2979:F2979"/>
    <mergeCell ref="E2983:F2983"/>
    <mergeCell ref="E2984:F2984"/>
    <mergeCell ref="E2934:F2934"/>
    <mergeCell ref="E2935:F2935"/>
    <mergeCell ref="E2936:F2936"/>
    <mergeCell ref="E2937:F2937"/>
    <mergeCell ref="E2924:F2924"/>
    <mergeCell ref="E2925:F2925"/>
    <mergeCell ref="E2926:F2926"/>
    <mergeCell ref="E2927:F2927"/>
    <mergeCell ref="E2928:F2928"/>
    <mergeCell ref="E2916:F2916"/>
    <mergeCell ref="E2917:F2917"/>
    <mergeCell ref="E2922:F2922"/>
    <mergeCell ref="E2923:F2923"/>
    <mergeCell ref="E2918:F2918"/>
    <mergeCell ref="E2929:F2929"/>
    <mergeCell ref="E2959:F2959"/>
    <mergeCell ref="E2960:F2960"/>
    <mergeCell ref="E2911:F2911"/>
    <mergeCell ref="E2912:F2912"/>
    <mergeCell ref="E2913:F2913"/>
    <mergeCell ref="E2914:F2914"/>
    <mergeCell ref="E2915:F2915"/>
    <mergeCell ref="E2902:F2902"/>
    <mergeCell ref="E2903:F2903"/>
    <mergeCell ref="E2904:F2904"/>
    <mergeCell ref="E2905:F2905"/>
    <mergeCell ref="E2906:F2906"/>
    <mergeCell ref="E2894:F2894"/>
    <mergeCell ref="E2895:F2895"/>
    <mergeCell ref="E2900:F2900"/>
    <mergeCell ref="E2901:F2901"/>
    <mergeCell ref="E2896:F2896"/>
    <mergeCell ref="E2907:F2907"/>
    <mergeCell ref="E2933:F2933"/>
    <mergeCell ref="E2871:F2871"/>
    <mergeCell ref="E2856:F2856"/>
    <mergeCell ref="E2861:F2861"/>
    <mergeCell ref="E2862:F2862"/>
    <mergeCell ref="E2863:F2863"/>
    <mergeCell ref="E2852:F2852"/>
    <mergeCell ref="E2853:F2853"/>
    <mergeCell ref="E2854:F2854"/>
    <mergeCell ref="E2855:F2855"/>
    <mergeCell ref="E2869:F2869"/>
    <mergeCell ref="E2890:F2890"/>
    <mergeCell ref="E2891:F2891"/>
    <mergeCell ref="E2892:F2892"/>
    <mergeCell ref="E2893:F2893"/>
    <mergeCell ref="E2880:F2880"/>
    <mergeCell ref="E2881:F2881"/>
    <mergeCell ref="E2882:F2882"/>
    <mergeCell ref="E2883:F2883"/>
    <mergeCell ref="E2884:F2884"/>
    <mergeCell ref="E2885:F2885"/>
    <mergeCell ref="E2872:F2872"/>
    <mergeCell ref="E2873:F2873"/>
    <mergeCell ref="E2874:F2874"/>
    <mergeCell ref="E2875:F2875"/>
    <mergeCell ref="E2876:F2876"/>
    <mergeCell ref="E2889:F2889"/>
    <mergeCell ref="E2843:F2843"/>
    <mergeCell ref="E2844:F2844"/>
    <mergeCell ref="E2845:F2845"/>
    <mergeCell ref="E2846:F2846"/>
    <mergeCell ref="E2847:F2847"/>
    <mergeCell ref="E2834:F2834"/>
    <mergeCell ref="E2835:F2835"/>
    <mergeCell ref="E2836:F2836"/>
    <mergeCell ref="E2837:F2837"/>
    <mergeCell ref="E2838:F2838"/>
    <mergeCell ref="E2826:F2826"/>
    <mergeCell ref="E2827:F2827"/>
    <mergeCell ref="E2828:F2828"/>
    <mergeCell ref="E2829:F2829"/>
    <mergeCell ref="E2864:F2864"/>
    <mergeCell ref="E2865:F2865"/>
    <mergeCell ref="E2870:F2870"/>
    <mergeCell ref="E2784:F2784"/>
    <mergeCell ref="E2785:F2785"/>
    <mergeCell ref="E2786:F2786"/>
    <mergeCell ref="E2791:F2791"/>
    <mergeCell ref="E2792:F2792"/>
    <mergeCell ref="E2793:F2793"/>
    <mergeCell ref="E2798:F2798"/>
    <mergeCell ref="E2799:F2799"/>
    <mergeCell ref="E2818:F2818"/>
    <mergeCell ref="E2819:F2819"/>
    <mergeCell ref="E2820:F2820"/>
    <mergeCell ref="E2810:F2810"/>
    <mergeCell ref="E2811:F2811"/>
    <mergeCell ref="E2812:F2812"/>
    <mergeCell ref="E2817:F2817"/>
    <mergeCell ref="E2802:F2802"/>
    <mergeCell ref="E2803:F2803"/>
    <mergeCell ref="E2808:F2808"/>
    <mergeCell ref="E2809:F2809"/>
    <mergeCell ref="E2800:F2800"/>
    <mergeCell ref="E2807:F2807"/>
    <mergeCell ref="E2816:F2816"/>
    <mergeCell ref="E2725:F2725"/>
    <mergeCell ref="E2726:F2726"/>
    <mergeCell ref="E2714:F2714"/>
    <mergeCell ref="E2715:F2715"/>
    <mergeCell ref="E2716:F2716"/>
    <mergeCell ref="E2717:F2717"/>
    <mergeCell ref="E2706:F2706"/>
    <mergeCell ref="E2707:F2707"/>
    <mergeCell ref="E2708:F2708"/>
    <mergeCell ref="E2713:F2713"/>
    <mergeCell ref="E2712:F2712"/>
    <mergeCell ref="E2721:F2721"/>
    <mergeCell ref="E2744:F2744"/>
    <mergeCell ref="E2745:F2745"/>
    <mergeCell ref="E2736:F2736"/>
    <mergeCell ref="E2742:F2742"/>
    <mergeCell ref="E2743:F2743"/>
    <mergeCell ref="E2731:F2731"/>
    <mergeCell ref="E2732:F2732"/>
    <mergeCell ref="E2733:F2733"/>
    <mergeCell ref="E2734:F2734"/>
    <mergeCell ref="E2735:F2735"/>
    <mergeCell ref="E2699:F2699"/>
    <mergeCell ref="E2704:F2704"/>
    <mergeCell ref="E2705:F2705"/>
    <mergeCell ref="E2690:F2690"/>
    <mergeCell ref="E2695:F2695"/>
    <mergeCell ref="E2696:F2696"/>
    <mergeCell ref="E2697:F2697"/>
    <mergeCell ref="E2686:F2686"/>
    <mergeCell ref="E2687:F2687"/>
    <mergeCell ref="E2688:F2688"/>
    <mergeCell ref="E2689:F2689"/>
    <mergeCell ref="E2685:F2685"/>
    <mergeCell ref="E2694:F2694"/>
    <mergeCell ref="E2703:F2703"/>
    <mergeCell ref="E2722:F2722"/>
    <mergeCell ref="E2723:F2723"/>
    <mergeCell ref="E2724:F2724"/>
    <mergeCell ref="E2677:F2677"/>
    <mergeCell ref="E2678:F2678"/>
    <mergeCell ref="E2679:F2679"/>
    <mergeCell ref="E2680:F2680"/>
    <mergeCell ref="E2681:F2681"/>
    <mergeCell ref="E2668:F2668"/>
    <mergeCell ref="E2669:F2669"/>
    <mergeCell ref="E2670:F2670"/>
    <mergeCell ref="E2671:F2671"/>
    <mergeCell ref="E2672:F2672"/>
    <mergeCell ref="E2660:F2660"/>
    <mergeCell ref="E2661:F2661"/>
    <mergeCell ref="E2662:F2662"/>
    <mergeCell ref="E2663:F2663"/>
    <mergeCell ref="E2667:F2667"/>
    <mergeCell ref="E2676:F2676"/>
    <mergeCell ref="E2698:F2698"/>
    <mergeCell ref="E2635:F2635"/>
    <mergeCell ref="E2622:F2622"/>
    <mergeCell ref="E2623:F2623"/>
    <mergeCell ref="E2624:F2624"/>
    <mergeCell ref="E2625:F2625"/>
    <mergeCell ref="E2626:F2626"/>
    <mergeCell ref="E2627:F2627"/>
    <mergeCell ref="E2614:F2614"/>
    <mergeCell ref="E2615:F2615"/>
    <mergeCell ref="E2616:F2616"/>
    <mergeCell ref="E2617:F2617"/>
    <mergeCell ref="E2621:F2621"/>
    <mergeCell ref="E2652:F2652"/>
    <mergeCell ref="E2653:F2653"/>
    <mergeCell ref="E2654:F2654"/>
    <mergeCell ref="E2659:F2659"/>
    <mergeCell ref="E2644:F2644"/>
    <mergeCell ref="E2645:F2645"/>
    <mergeCell ref="E2650:F2650"/>
    <mergeCell ref="E2651:F2651"/>
    <mergeCell ref="E2636:F2636"/>
    <mergeCell ref="E2641:F2641"/>
    <mergeCell ref="E2642:F2642"/>
    <mergeCell ref="E2643:F2643"/>
    <mergeCell ref="E2640:F2640"/>
    <mergeCell ref="E2649:F2649"/>
    <mergeCell ref="E2658:F2658"/>
    <mergeCell ref="E2612:F2612"/>
    <mergeCell ref="E2613:F2613"/>
    <mergeCell ref="E2601:F2601"/>
    <mergeCell ref="E2602:F2602"/>
    <mergeCell ref="E2603:F2603"/>
    <mergeCell ref="E2604:F2604"/>
    <mergeCell ref="E2605:F2605"/>
    <mergeCell ref="E2592:F2592"/>
    <mergeCell ref="E2593:F2593"/>
    <mergeCell ref="E2594:F2594"/>
    <mergeCell ref="E2595:F2595"/>
    <mergeCell ref="E2596:F2596"/>
    <mergeCell ref="E2597:F2597"/>
    <mergeCell ref="E2631:F2631"/>
    <mergeCell ref="E2632:F2632"/>
    <mergeCell ref="E2633:F2633"/>
    <mergeCell ref="E2634:F2634"/>
    <mergeCell ref="E2585:F2585"/>
    <mergeCell ref="E2586:F2586"/>
    <mergeCell ref="E2587:F2587"/>
    <mergeCell ref="E2591:F2591"/>
    <mergeCell ref="E2576:F2576"/>
    <mergeCell ref="E2577:F2577"/>
    <mergeCell ref="E2581:F2581"/>
    <mergeCell ref="E2582:F2582"/>
    <mergeCell ref="E2583:F2583"/>
    <mergeCell ref="E2572:F2572"/>
    <mergeCell ref="E2573:F2573"/>
    <mergeCell ref="E2574:F2574"/>
    <mergeCell ref="E2575:F2575"/>
    <mergeCell ref="E2571:F2571"/>
    <mergeCell ref="E2606:F2606"/>
    <mergeCell ref="E2607:F2607"/>
    <mergeCell ref="E2611:F2611"/>
    <mergeCell ref="E2563:F2563"/>
    <mergeCell ref="E2564:F2564"/>
    <mergeCell ref="E2565:F2565"/>
    <mergeCell ref="E2566:F2566"/>
    <mergeCell ref="E2567:F2567"/>
    <mergeCell ref="E2555:F2555"/>
    <mergeCell ref="E2556:F2556"/>
    <mergeCell ref="E2557:F2557"/>
    <mergeCell ref="E2558:F2558"/>
    <mergeCell ref="E2546:F2546"/>
    <mergeCell ref="E2547:F2547"/>
    <mergeCell ref="E2548:F2548"/>
    <mergeCell ref="E2549:F2549"/>
    <mergeCell ref="E2553:F2553"/>
    <mergeCell ref="E2554:F2554"/>
    <mergeCell ref="E2562:F2562"/>
    <mergeCell ref="E2584:F2584"/>
    <mergeCell ref="E2523:F2523"/>
    <mergeCell ref="E2508:F2508"/>
    <mergeCell ref="E2514:F2514"/>
    <mergeCell ref="E2515:F2515"/>
    <mergeCell ref="E2500:F2500"/>
    <mergeCell ref="E2505:F2505"/>
    <mergeCell ref="E2506:F2506"/>
    <mergeCell ref="E2507:F2507"/>
    <mergeCell ref="E2538:F2538"/>
    <mergeCell ref="E2539:F2539"/>
    <mergeCell ref="E2545:F2545"/>
    <mergeCell ref="E2533:F2533"/>
    <mergeCell ref="E2534:F2534"/>
    <mergeCell ref="E2535:F2535"/>
    <mergeCell ref="E2536:F2536"/>
    <mergeCell ref="E2537:F2537"/>
    <mergeCell ref="E2524:F2524"/>
    <mergeCell ref="E2525:F2525"/>
    <mergeCell ref="E2526:F2526"/>
    <mergeCell ref="E2527:F2527"/>
    <mergeCell ref="E2496:F2496"/>
    <mergeCell ref="E2497:F2497"/>
    <mergeCell ref="E2498:F2498"/>
    <mergeCell ref="E2499:F2499"/>
    <mergeCell ref="E2487:F2487"/>
    <mergeCell ref="E2488:F2488"/>
    <mergeCell ref="E2489:F2489"/>
    <mergeCell ref="E2490:F2490"/>
    <mergeCell ref="E2491:F2491"/>
    <mergeCell ref="E2478:F2478"/>
    <mergeCell ref="E2479:F2479"/>
    <mergeCell ref="E2480:F2480"/>
    <mergeCell ref="E2481:F2481"/>
    <mergeCell ref="E2482:F2482"/>
    <mergeCell ref="E2516:F2516"/>
    <mergeCell ref="E2517:F2517"/>
    <mergeCell ref="E2522:F2522"/>
    <mergeCell ref="E2453:F2453"/>
    <mergeCell ref="E2442:F2442"/>
    <mergeCell ref="E2443:F2443"/>
    <mergeCell ref="E2444:F2444"/>
    <mergeCell ref="E2445:F2445"/>
    <mergeCell ref="E2433:F2433"/>
    <mergeCell ref="E2434:F2434"/>
    <mergeCell ref="E2435:F2435"/>
    <mergeCell ref="E2436:F2436"/>
    <mergeCell ref="E2437:F2437"/>
    <mergeCell ref="E2432:F2432"/>
    <mergeCell ref="E2441:F2441"/>
    <mergeCell ref="E2450:F2450"/>
    <mergeCell ref="E2470:F2470"/>
    <mergeCell ref="E2471:F2471"/>
    <mergeCell ref="E2472:F2472"/>
    <mergeCell ref="E2473:F2473"/>
    <mergeCell ref="E2462:F2462"/>
    <mergeCell ref="E2463:F2463"/>
    <mergeCell ref="E2464:F2464"/>
    <mergeCell ref="E2469:F2469"/>
    <mergeCell ref="E2454:F2454"/>
    <mergeCell ref="E2455:F2455"/>
    <mergeCell ref="E2460:F2460"/>
    <mergeCell ref="E2461:F2461"/>
    <mergeCell ref="E2459:F2459"/>
    <mergeCell ref="E2468:F2468"/>
    <mergeCell ref="E2391:F2391"/>
    <mergeCell ref="E2424:F2424"/>
    <mergeCell ref="E2425:F2425"/>
    <mergeCell ref="E2426:F2426"/>
    <mergeCell ref="E2427:F2427"/>
    <mergeCell ref="E2428:F2428"/>
    <mergeCell ref="E2416:F2416"/>
    <mergeCell ref="E2417:F2417"/>
    <mergeCell ref="E2418:F2418"/>
    <mergeCell ref="E2419:F2419"/>
    <mergeCell ref="E2408:F2408"/>
    <mergeCell ref="E2409:F2409"/>
    <mergeCell ref="E2410:F2410"/>
    <mergeCell ref="E2415:F2415"/>
    <mergeCell ref="E2446:F2446"/>
    <mergeCell ref="E2451:F2451"/>
    <mergeCell ref="E2452:F2452"/>
    <mergeCell ref="E2354:F2354"/>
    <mergeCell ref="E2355:F2355"/>
    <mergeCell ref="E2356:F2356"/>
    <mergeCell ref="E2357:F2357"/>
    <mergeCell ref="E2346:F2346"/>
    <mergeCell ref="E2347:F2347"/>
    <mergeCell ref="E2348:F2348"/>
    <mergeCell ref="E2353:F2353"/>
    <mergeCell ref="E2338:F2338"/>
    <mergeCell ref="E2339:F2339"/>
    <mergeCell ref="E2344:F2344"/>
    <mergeCell ref="E2345:F2345"/>
    <mergeCell ref="E2343:F2343"/>
    <mergeCell ref="E2352:F2352"/>
    <mergeCell ref="E2380:F2380"/>
    <mergeCell ref="E2381:F2381"/>
    <mergeCell ref="E2382:F2382"/>
    <mergeCell ref="E2371:F2371"/>
    <mergeCell ref="E2372:F2372"/>
    <mergeCell ref="E2373:F2373"/>
    <mergeCell ref="E2374:F2374"/>
    <mergeCell ref="E2362:F2362"/>
    <mergeCell ref="E2363:F2363"/>
    <mergeCell ref="E2364:F2364"/>
    <mergeCell ref="E2365:F2365"/>
    <mergeCell ref="E2366:F2366"/>
    <mergeCell ref="E2309:F2309"/>
    <mergeCell ref="E2310:F2310"/>
    <mergeCell ref="E2311:F2311"/>
    <mergeCell ref="E2315:F2315"/>
    <mergeCell ref="E2300:F2300"/>
    <mergeCell ref="E2301:F2301"/>
    <mergeCell ref="E2306:F2306"/>
    <mergeCell ref="E2307:F2307"/>
    <mergeCell ref="E2296:F2296"/>
    <mergeCell ref="E2297:F2297"/>
    <mergeCell ref="E2298:F2298"/>
    <mergeCell ref="E2299:F2299"/>
    <mergeCell ref="E2305:F2305"/>
    <mergeCell ref="E2334:F2334"/>
    <mergeCell ref="E2335:F2335"/>
    <mergeCell ref="E2336:F2336"/>
    <mergeCell ref="E2337:F2337"/>
    <mergeCell ref="E2325:F2325"/>
    <mergeCell ref="E2326:F2326"/>
    <mergeCell ref="E2327:F2327"/>
    <mergeCell ref="E2328:F2328"/>
    <mergeCell ref="E2329:F2329"/>
    <mergeCell ref="E2316:F2316"/>
    <mergeCell ref="E2317:F2317"/>
    <mergeCell ref="E2318:F2318"/>
    <mergeCell ref="E2319:F2319"/>
    <mergeCell ref="E2323:F2323"/>
    <mergeCell ref="E2324:F2324"/>
    <mergeCell ref="E2330:F2330"/>
    <mergeCell ref="E2287:F2287"/>
    <mergeCell ref="E2288:F2288"/>
    <mergeCell ref="E2292:F2292"/>
    <mergeCell ref="E2278:F2278"/>
    <mergeCell ref="E2283:F2283"/>
    <mergeCell ref="E2284:F2284"/>
    <mergeCell ref="E2285:F2285"/>
    <mergeCell ref="E2274:F2274"/>
    <mergeCell ref="E2275:F2275"/>
    <mergeCell ref="E2276:F2276"/>
    <mergeCell ref="E2277:F2277"/>
    <mergeCell ref="E2273:F2273"/>
    <mergeCell ref="E2282:F2282"/>
    <mergeCell ref="E2289:F2289"/>
    <mergeCell ref="E2290:F2290"/>
    <mergeCell ref="E2291:F2291"/>
    <mergeCell ref="E2308:F2308"/>
    <mergeCell ref="E2265:F2265"/>
    <mergeCell ref="E2266:F2266"/>
    <mergeCell ref="E2267:F2267"/>
    <mergeCell ref="E2268:F2268"/>
    <mergeCell ref="E2269:F2269"/>
    <mergeCell ref="E2256:F2256"/>
    <mergeCell ref="E2257:F2257"/>
    <mergeCell ref="E2258:F2258"/>
    <mergeCell ref="E2259:F2259"/>
    <mergeCell ref="E2260:F2260"/>
    <mergeCell ref="E2248:F2248"/>
    <mergeCell ref="E2249:F2249"/>
    <mergeCell ref="E2250:F2250"/>
    <mergeCell ref="E2251:F2251"/>
    <mergeCell ref="E2255:F2255"/>
    <mergeCell ref="E2264:F2264"/>
    <mergeCell ref="E2286:F2286"/>
    <mergeCell ref="E2222:F2222"/>
    <mergeCell ref="E2223:F2223"/>
    <mergeCell ref="E2210:F2210"/>
    <mergeCell ref="E2211:F2211"/>
    <mergeCell ref="E2212:F2212"/>
    <mergeCell ref="E2213:F2213"/>
    <mergeCell ref="E2214:F2214"/>
    <mergeCell ref="E2202:F2202"/>
    <mergeCell ref="E2203:F2203"/>
    <mergeCell ref="E2204:F2204"/>
    <mergeCell ref="E2208:F2208"/>
    <mergeCell ref="E2209:F2209"/>
    <mergeCell ref="E2240:F2240"/>
    <mergeCell ref="E2241:F2241"/>
    <mergeCell ref="E2242:F2242"/>
    <mergeCell ref="E2247:F2247"/>
    <mergeCell ref="E2232:F2232"/>
    <mergeCell ref="E2233:F2233"/>
    <mergeCell ref="E2238:F2238"/>
    <mergeCell ref="E2239:F2239"/>
    <mergeCell ref="E2224:F2224"/>
    <mergeCell ref="E2228:F2228"/>
    <mergeCell ref="E2229:F2229"/>
    <mergeCell ref="E2230:F2230"/>
    <mergeCell ref="E2231:F2231"/>
    <mergeCell ref="E2237:F2237"/>
    <mergeCell ref="E2246:F2246"/>
    <mergeCell ref="E2200:F2200"/>
    <mergeCell ref="E2201:F2201"/>
    <mergeCell ref="E2186:F2186"/>
    <mergeCell ref="E2190:F2190"/>
    <mergeCell ref="E2191:F2191"/>
    <mergeCell ref="E2192:F2192"/>
    <mergeCell ref="E2193:F2193"/>
    <mergeCell ref="E2180:F2180"/>
    <mergeCell ref="E2181:F2181"/>
    <mergeCell ref="E2182:F2182"/>
    <mergeCell ref="E2183:F2183"/>
    <mergeCell ref="E2184:F2184"/>
    <mergeCell ref="E2185:F2185"/>
    <mergeCell ref="E2218:F2218"/>
    <mergeCell ref="E2219:F2219"/>
    <mergeCell ref="E2220:F2220"/>
    <mergeCell ref="E2221:F2221"/>
    <mergeCell ref="E2173:F2173"/>
    <mergeCell ref="E2174:F2174"/>
    <mergeCell ref="E2175:F2175"/>
    <mergeCell ref="E2176:F2176"/>
    <mergeCell ref="E2164:F2164"/>
    <mergeCell ref="E2165:F2165"/>
    <mergeCell ref="E2166:F2166"/>
    <mergeCell ref="E2171:F2171"/>
    <mergeCell ref="E2156:F2156"/>
    <mergeCell ref="E2157:F2157"/>
    <mergeCell ref="E2162:F2162"/>
    <mergeCell ref="E2163:F2163"/>
    <mergeCell ref="E2161:F2161"/>
    <mergeCell ref="E2170:F2170"/>
    <mergeCell ref="E2194:F2194"/>
    <mergeCell ref="E2195:F2195"/>
    <mergeCell ref="E2196:F2196"/>
    <mergeCell ref="E2148:F2148"/>
    <mergeCell ref="E2153:F2153"/>
    <mergeCell ref="E2154:F2154"/>
    <mergeCell ref="E2155:F2155"/>
    <mergeCell ref="E2144:F2144"/>
    <mergeCell ref="E2145:F2145"/>
    <mergeCell ref="E2146:F2146"/>
    <mergeCell ref="E2147:F2147"/>
    <mergeCell ref="E2134:F2134"/>
    <mergeCell ref="E2135:F2135"/>
    <mergeCell ref="E2136:F2136"/>
    <mergeCell ref="E2137:F2137"/>
    <mergeCell ref="E2138:F2138"/>
    <mergeCell ref="E2139:F2139"/>
    <mergeCell ref="E2143:F2143"/>
    <mergeCell ref="E2152:F2152"/>
    <mergeCell ref="E2172:F2172"/>
    <mergeCell ref="E2105:F2105"/>
    <mergeCell ref="E2106:F2106"/>
    <mergeCell ref="E2107:F2107"/>
    <mergeCell ref="E2108:F2108"/>
    <mergeCell ref="E2109:F2109"/>
    <mergeCell ref="E2096:F2096"/>
    <mergeCell ref="E2097:F2097"/>
    <mergeCell ref="E2098:F2098"/>
    <mergeCell ref="E2099:F2099"/>
    <mergeCell ref="E2088:F2088"/>
    <mergeCell ref="E2089:F2089"/>
    <mergeCell ref="E2090:F2090"/>
    <mergeCell ref="E2091:F2091"/>
    <mergeCell ref="E2126:F2126"/>
    <mergeCell ref="E2127:F2127"/>
    <mergeCell ref="E2128:F2128"/>
    <mergeCell ref="E2129:F2129"/>
    <mergeCell ref="E2118:F2118"/>
    <mergeCell ref="E2119:F2119"/>
    <mergeCell ref="E2123:F2123"/>
    <mergeCell ref="E2124:F2124"/>
    <mergeCell ref="E2125:F2125"/>
    <mergeCell ref="E2113:F2113"/>
    <mergeCell ref="E2114:F2114"/>
    <mergeCell ref="E2115:F2115"/>
    <mergeCell ref="E2116:F2116"/>
    <mergeCell ref="E2117:F2117"/>
    <mergeCell ref="E2095:F2095"/>
    <mergeCell ref="E2103:F2103"/>
    <mergeCell ref="E2104:F2104"/>
    <mergeCell ref="E2063:F2063"/>
    <mergeCell ref="E2051:F2051"/>
    <mergeCell ref="E2052:F2052"/>
    <mergeCell ref="E2053:F2053"/>
    <mergeCell ref="E2054:F2054"/>
    <mergeCell ref="E2055:F2055"/>
    <mergeCell ref="E2042:F2042"/>
    <mergeCell ref="E2043:F2043"/>
    <mergeCell ref="E2044:F2044"/>
    <mergeCell ref="E2045:F2045"/>
    <mergeCell ref="E2046:F2046"/>
    <mergeCell ref="E2080:F2080"/>
    <mergeCell ref="E2081:F2081"/>
    <mergeCell ref="E2082:F2082"/>
    <mergeCell ref="E2087:F2087"/>
    <mergeCell ref="E2072:F2072"/>
    <mergeCell ref="E2073:F2073"/>
    <mergeCell ref="E2078:F2078"/>
    <mergeCell ref="E2079:F2079"/>
    <mergeCell ref="E2064:F2064"/>
    <mergeCell ref="E2069:F2069"/>
    <mergeCell ref="E2070:F2070"/>
    <mergeCell ref="E2071:F2071"/>
    <mergeCell ref="E2068:F2068"/>
    <mergeCell ref="E2077:F2077"/>
    <mergeCell ref="E2086:F2086"/>
    <mergeCell ref="E2035:F2035"/>
    <mergeCell ref="E2036:F2036"/>
    <mergeCell ref="E2037:F2037"/>
    <mergeCell ref="E2026:F2026"/>
    <mergeCell ref="E2027:F2027"/>
    <mergeCell ref="E2028:F2028"/>
    <mergeCell ref="E2033:F2033"/>
    <mergeCell ref="E2018:F2018"/>
    <mergeCell ref="E2019:F2019"/>
    <mergeCell ref="E2025:F2025"/>
    <mergeCell ref="E2023:F2023"/>
    <mergeCell ref="E2024:F2024"/>
    <mergeCell ref="E2032:F2032"/>
    <mergeCell ref="E2060:F2060"/>
    <mergeCell ref="E2061:F2061"/>
    <mergeCell ref="E2062:F2062"/>
    <mergeCell ref="E2041:F2041"/>
    <mergeCell ref="E2050:F2050"/>
    <mergeCell ref="E2059:F2059"/>
    <mergeCell ref="E2010:F2010"/>
    <mergeCell ref="E2011:F2011"/>
    <mergeCell ref="E2016:F2016"/>
    <mergeCell ref="E2017:F2017"/>
    <mergeCell ref="E2002:F2002"/>
    <mergeCell ref="E2006:F2006"/>
    <mergeCell ref="E2007:F2007"/>
    <mergeCell ref="E2008:F2008"/>
    <mergeCell ref="E2009:F2009"/>
    <mergeCell ref="E1998:F1998"/>
    <mergeCell ref="E1999:F1999"/>
    <mergeCell ref="E2000:F2000"/>
    <mergeCell ref="E2001:F2001"/>
    <mergeCell ref="E1996:F1996"/>
    <mergeCell ref="E1997:F1997"/>
    <mergeCell ref="E2015:F2015"/>
    <mergeCell ref="E2034:F2034"/>
    <mergeCell ref="E1961:F1961"/>
    <mergeCell ref="E1962:F1962"/>
    <mergeCell ref="E1963:F1963"/>
    <mergeCell ref="E1951:F1951"/>
    <mergeCell ref="E1952:F1952"/>
    <mergeCell ref="E1953:F1953"/>
    <mergeCell ref="E1954:F1954"/>
    <mergeCell ref="E1955:F1955"/>
    <mergeCell ref="E1988:F1988"/>
    <mergeCell ref="E1989:F1989"/>
    <mergeCell ref="E1990:F1990"/>
    <mergeCell ref="E1991:F1991"/>
    <mergeCell ref="E1992:F1992"/>
    <mergeCell ref="E1980:F1980"/>
    <mergeCell ref="E1981:F1981"/>
    <mergeCell ref="E1982:F1982"/>
    <mergeCell ref="E1972:F1972"/>
    <mergeCell ref="E1978:F1978"/>
    <mergeCell ref="E1979:F1979"/>
    <mergeCell ref="E1901:F1901"/>
    <mergeCell ref="E1902:F1902"/>
    <mergeCell ref="E1903:F1903"/>
    <mergeCell ref="E1890:F1890"/>
    <mergeCell ref="E1891:F1891"/>
    <mergeCell ref="E1892:F1892"/>
    <mergeCell ref="E1893:F1893"/>
    <mergeCell ref="E1897:F1897"/>
    <mergeCell ref="E1882:F1882"/>
    <mergeCell ref="E1883:F1883"/>
    <mergeCell ref="E1887:F1887"/>
    <mergeCell ref="E1888:F1888"/>
    <mergeCell ref="E1889:F1889"/>
    <mergeCell ref="E1920:F1920"/>
    <mergeCell ref="E1921:F1921"/>
    <mergeCell ref="E1922:F1922"/>
    <mergeCell ref="E1923:F1923"/>
    <mergeCell ref="E1912:F1912"/>
    <mergeCell ref="E1913:F1913"/>
    <mergeCell ref="E1914:F1914"/>
    <mergeCell ref="E1919:F1919"/>
    <mergeCell ref="E1908:F1908"/>
    <mergeCell ref="E1909:F1909"/>
    <mergeCell ref="E1910:F1910"/>
    <mergeCell ref="E1911:F1911"/>
    <mergeCell ref="E1878:F1878"/>
    <mergeCell ref="E1879:F1879"/>
    <mergeCell ref="E1880:F1880"/>
    <mergeCell ref="E1881:F1881"/>
    <mergeCell ref="E1868:F1868"/>
    <mergeCell ref="E1869:F1869"/>
    <mergeCell ref="E1870:F1870"/>
    <mergeCell ref="E1871:F1871"/>
    <mergeCell ref="E1872:F1872"/>
    <mergeCell ref="E1873:F1873"/>
    <mergeCell ref="E1862:F1862"/>
    <mergeCell ref="E1863:F1863"/>
    <mergeCell ref="E1864:F1864"/>
    <mergeCell ref="E1877:F1877"/>
    <mergeCell ref="E1898:F1898"/>
    <mergeCell ref="E1899:F1899"/>
    <mergeCell ref="E1900:F1900"/>
    <mergeCell ref="E1859:F1859"/>
    <mergeCell ref="E1860:F1860"/>
    <mergeCell ref="E1861:F1861"/>
    <mergeCell ref="E1851:F1851"/>
    <mergeCell ref="E1852:F1852"/>
    <mergeCell ref="E1853:F1853"/>
    <mergeCell ref="E1854:F1854"/>
    <mergeCell ref="E1855:F1855"/>
    <mergeCell ref="E1842:F1842"/>
    <mergeCell ref="E1843:F1843"/>
    <mergeCell ref="E1844:F1844"/>
    <mergeCell ref="E1845:F1845"/>
    <mergeCell ref="E1846:F1846"/>
    <mergeCell ref="E1847:F1847"/>
    <mergeCell ref="E1848:F1848"/>
    <mergeCell ref="E1849:F1849"/>
    <mergeCell ref="E1850:F1850"/>
    <mergeCell ref="E1837:F1837"/>
    <mergeCell ref="E1841:F1841"/>
    <mergeCell ref="E1828:F1828"/>
    <mergeCell ref="E1829:F1829"/>
    <mergeCell ref="E1830:F1830"/>
    <mergeCell ref="E1831:F1831"/>
    <mergeCell ref="E1832:F1832"/>
    <mergeCell ref="E1833:F1833"/>
    <mergeCell ref="E1822:F1822"/>
    <mergeCell ref="E1823:F1823"/>
    <mergeCell ref="E1827:F1827"/>
    <mergeCell ref="E1834:F1834"/>
    <mergeCell ref="E1835:F1835"/>
    <mergeCell ref="E1836:F1836"/>
    <mergeCell ref="E1856:F1856"/>
    <mergeCell ref="E1857:F1857"/>
    <mergeCell ref="E1858:F1858"/>
    <mergeCell ref="E1816:F1816"/>
    <mergeCell ref="E1817:F1817"/>
    <mergeCell ref="E1818:F1818"/>
    <mergeCell ref="E1819:F1819"/>
    <mergeCell ref="E1820:F1820"/>
    <mergeCell ref="E1821:F1821"/>
    <mergeCell ref="E1811:F1811"/>
    <mergeCell ref="E1812:F1812"/>
    <mergeCell ref="E1813:F1813"/>
    <mergeCell ref="E1814:F1814"/>
    <mergeCell ref="E1815:F1815"/>
    <mergeCell ref="E1802:F1802"/>
    <mergeCell ref="E1803:F1803"/>
    <mergeCell ref="E1804:F1804"/>
    <mergeCell ref="E1805:F1805"/>
    <mergeCell ref="E1806:F1806"/>
    <mergeCell ref="E1807:F1807"/>
    <mergeCell ref="E1808:F1808"/>
    <mergeCell ref="E1809:F1809"/>
    <mergeCell ref="E1810:F1810"/>
    <mergeCell ref="E1775:F1775"/>
    <mergeCell ref="E1776:F1776"/>
    <mergeCell ref="E1777:F1777"/>
    <mergeCell ref="E1778:F1778"/>
    <mergeCell ref="E1779:F1779"/>
    <mergeCell ref="E1766:F1766"/>
    <mergeCell ref="E1767:F1767"/>
    <mergeCell ref="E1768:F1768"/>
    <mergeCell ref="E1769:F1769"/>
    <mergeCell ref="E1770:F1770"/>
    <mergeCell ref="E1758:F1758"/>
    <mergeCell ref="E1759:F1759"/>
    <mergeCell ref="E1764:F1764"/>
    <mergeCell ref="E1765:F1765"/>
    <mergeCell ref="E1796:F1796"/>
    <mergeCell ref="E1797:F1797"/>
    <mergeCell ref="E1801:F1801"/>
    <mergeCell ref="E1788:F1788"/>
    <mergeCell ref="E1789:F1789"/>
    <mergeCell ref="E1790:F1790"/>
    <mergeCell ref="E1791:F1791"/>
    <mergeCell ref="E1792:F1792"/>
    <mergeCell ref="E1780:F1780"/>
    <mergeCell ref="E1781:F1781"/>
    <mergeCell ref="E1786:F1786"/>
    <mergeCell ref="E1787:F1787"/>
    <mergeCell ref="E1782:F1782"/>
    <mergeCell ref="E1793:F1793"/>
    <mergeCell ref="E1794:F1794"/>
    <mergeCell ref="E1795:F1795"/>
    <mergeCell ref="E1760:F1760"/>
    <mergeCell ref="E1771:F1771"/>
    <mergeCell ref="E1735:F1735"/>
    <mergeCell ref="E1722:F1722"/>
    <mergeCell ref="E1723:F1723"/>
    <mergeCell ref="E1724:F1724"/>
    <mergeCell ref="E1714:F1714"/>
    <mergeCell ref="E1718:F1718"/>
    <mergeCell ref="E1719:F1719"/>
    <mergeCell ref="E1720:F1720"/>
    <mergeCell ref="E1721:F1721"/>
    <mergeCell ref="E1753:F1753"/>
    <mergeCell ref="E1754:F1754"/>
    <mergeCell ref="E1755:F1755"/>
    <mergeCell ref="E1756:F1756"/>
    <mergeCell ref="E1757:F1757"/>
    <mergeCell ref="E1744:F1744"/>
    <mergeCell ref="E1745:F1745"/>
    <mergeCell ref="E1746:F1746"/>
    <mergeCell ref="E1747:F1747"/>
    <mergeCell ref="E1748:F1748"/>
    <mergeCell ref="E1736:F1736"/>
    <mergeCell ref="E1737:F1737"/>
    <mergeCell ref="E1742:F1742"/>
    <mergeCell ref="E1743:F1743"/>
    <mergeCell ref="E1738:F1738"/>
    <mergeCell ref="E1749:F1749"/>
    <mergeCell ref="E1711:F1711"/>
    <mergeCell ref="E1712:F1712"/>
    <mergeCell ref="E1713:F1713"/>
    <mergeCell ref="E1700:F1700"/>
    <mergeCell ref="E1701:F1701"/>
    <mergeCell ref="E1702:F1702"/>
    <mergeCell ref="E1703:F1703"/>
    <mergeCell ref="E1704:F1704"/>
    <mergeCell ref="E1692:F1692"/>
    <mergeCell ref="E1693:F1693"/>
    <mergeCell ref="E1694:F1694"/>
    <mergeCell ref="E1698:F1698"/>
    <mergeCell ref="E1699:F1699"/>
    <mergeCell ref="E1731:F1731"/>
    <mergeCell ref="E1732:F1732"/>
    <mergeCell ref="E1733:F1733"/>
    <mergeCell ref="E1734:F1734"/>
    <mergeCell ref="E1725:F1725"/>
    <mergeCell ref="E1726:F1726"/>
    <mergeCell ref="E1727:F1727"/>
    <mergeCell ref="E1688:F1688"/>
    <mergeCell ref="E1689:F1689"/>
    <mergeCell ref="E1690:F1690"/>
    <mergeCell ref="E1691:F1691"/>
    <mergeCell ref="E1678:F1678"/>
    <mergeCell ref="E1679:F1679"/>
    <mergeCell ref="E1680:F1680"/>
    <mergeCell ref="E1681:F1681"/>
    <mergeCell ref="E1682:F1682"/>
    <mergeCell ref="E1683:F1683"/>
    <mergeCell ref="E1670:F1670"/>
    <mergeCell ref="E1671:F1671"/>
    <mergeCell ref="E1672:F1672"/>
    <mergeCell ref="E1673:F1673"/>
    <mergeCell ref="E1708:F1708"/>
    <mergeCell ref="E1709:F1709"/>
    <mergeCell ref="E1710:F1710"/>
    <mergeCell ref="E1662:F1662"/>
    <mergeCell ref="E1663:F1663"/>
    <mergeCell ref="E1667:F1667"/>
    <mergeCell ref="E1668:F1668"/>
    <mergeCell ref="E1669:F1669"/>
    <mergeCell ref="E1657:F1657"/>
    <mergeCell ref="E1658:F1658"/>
    <mergeCell ref="E1659:F1659"/>
    <mergeCell ref="E1660:F1660"/>
    <mergeCell ref="E1661:F1661"/>
    <mergeCell ref="E1648:F1648"/>
    <mergeCell ref="E1649:F1649"/>
    <mergeCell ref="E1650:F1650"/>
    <mergeCell ref="E1651:F1651"/>
    <mergeCell ref="E1652:F1652"/>
    <mergeCell ref="E1653:F1653"/>
    <mergeCell ref="E1684:F1684"/>
    <mergeCell ref="E1674:F1674"/>
    <mergeCell ref="E1622:F1622"/>
    <mergeCell ref="E1610:F1610"/>
    <mergeCell ref="E1611:F1611"/>
    <mergeCell ref="E1612:F1612"/>
    <mergeCell ref="E1613:F1613"/>
    <mergeCell ref="E1602:F1602"/>
    <mergeCell ref="E1603:F1603"/>
    <mergeCell ref="E1604:F1604"/>
    <mergeCell ref="E1609:F1609"/>
    <mergeCell ref="E1608:F1608"/>
    <mergeCell ref="E1617:F1617"/>
    <mergeCell ref="E1640:F1640"/>
    <mergeCell ref="E1641:F1641"/>
    <mergeCell ref="E1642:F1642"/>
    <mergeCell ref="E1643:F1643"/>
    <mergeCell ref="E1647:F1647"/>
    <mergeCell ref="E1632:F1632"/>
    <mergeCell ref="E1637:F1637"/>
    <mergeCell ref="E1638:F1638"/>
    <mergeCell ref="E1639:F1639"/>
    <mergeCell ref="E1627:F1627"/>
    <mergeCell ref="E1628:F1628"/>
    <mergeCell ref="E1629:F1629"/>
    <mergeCell ref="E1630:F1630"/>
    <mergeCell ref="E1631:F1631"/>
    <mergeCell ref="E1626:F1626"/>
    <mergeCell ref="E1633:F1633"/>
    <mergeCell ref="E1600:F1600"/>
    <mergeCell ref="E1601:F1601"/>
    <mergeCell ref="E1586:F1586"/>
    <mergeCell ref="E1591:F1591"/>
    <mergeCell ref="E1592:F1592"/>
    <mergeCell ref="E1593:F1593"/>
    <mergeCell ref="E1581:F1581"/>
    <mergeCell ref="E1582:F1582"/>
    <mergeCell ref="E1583:F1583"/>
    <mergeCell ref="E1584:F1584"/>
    <mergeCell ref="E1585:F1585"/>
    <mergeCell ref="E1590:F1590"/>
    <mergeCell ref="E1599:F1599"/>
    <mergeCell ref="E1618:F1618"/>
    <mergeCell ref="E1619:F1619"/>
    <mergeCell ref="E1620:F1620"/>
    <mergeCell ref="E1621:F1621"/>
    <mergeCell ref="E1572:F1572"/>
    <mergeCell ref="E1576:F1576"/>
    <mergeCell ref="E1577:F1577"/>
    <mergeCell ref="E1566:F1566"/>
    <mergeCell ref="E1567:F1567"/>
    <mergeCell ref="E1568:F1568"/>
    <mergeCell ref="E1569:F1569"/>
    <mergeCell ref="E1570:F1570"/>
    <mergeCell ref="E1571:F1571"/>
    <mergeCell ref="E1560:F1560"/>
    <mergeCell ref="E1561:F1561"/>
    <mergeCell ref="E1562:F1562"/>
    <mergeCell ref="E1573:F1573"/>
    <mergeCell ref="E1574:F1574"/>
    <mergeCell ref="E1575:F1575"/>
    <mergeCell ref="E1594:F1594"/>
    <mergeCell ref="E1595:F1595"/>
    <mergeCell ref="E1552:F1552"/>
    <mergeCell ref="E1556:F1556"/>
    <mergeCell ref="E1557:F1557"/>
    <mergeCell ref="E1558:F1558"/>
    <mergeCell ref="E1559:F1559"/>
    <mergeCell ref="E1546:F1546"/>
    <mergeCell ref="E1547:F1547"/>
    <mergeCell ref="E1548:F1548"/>
    <mergeCell ref="E1549:F1549"/>
    <mergeCell ref="E1550:F1550"/>
    <mergeCell ref="E1551:F1551"/>
    <mergeCell ref="E1538:F1538"/>
    <mergeCell ref="E1539:F1539"/>
    <mergeCell ref="E1540:F1540"/>
    <mergeCell ref="E1541:F1541"/>
    <mergeCell ref="E1554:F1554"/>
    <mergeCell ref="E1555:F1555"/>
    <mergeCell ref="E1514:F1514"/>
    <mergeCell ref="E1515:F1515"/>
    <mergeCell ref="E1502:F1502"/>
    <mergeCell ref="E1503:F1503"/>
    <mergeCell ref="E1504:F1504"/>
    <mergeCell ref="E1505:F1505"/>
    <mergeCell ref="E1506:F1506"/>
    <mergeCell ref="E1507:F1507"/>
    <mergeCell ref="E1494:F1494"/>
    <mergeCell ref="E1495:F1495"/>
    <mergeCell ref="E1496:F1496"/>
    <mergeCell ref="E1497:F1497"/>
    <mergeCell ref="E1530:F1530"/>
    <mergeCell ref="E1531:F1531"/>
    <mergeCell ref="E1535:F1535"/>
    <mergeCell ref="E1536:F1536"/>
    <mergeCell ref="E1537:F1537"/>
    <mergeCell ref="E1525:F1525"/>
    <mergeCell ref="E1526:F1526"/>
    <mergeCell ref="E1527:F1527"/>
    <mergeCell ref="E1528:F1528"/>
    <mergeCell ref="E1529:F1529"/>
    <mergeCell ref="E1516:F1516"/>
    <mergeCell ref="E1517:F1517"/>
    <mergeCell ref="E1518:F1518"/>
    <mergeCell ref="E1491:F1491"/>
    <mergeCell ref="E1492:F1492"/>
    <mergeCell ref="E1493:F1493"/>
    <mergeCell ref="E1481:F1481"/>
    <mergeCell ref="E1482:F1482"/>
    <mergeCell ref="E1483:F1483"/>
    <mergeCell ref="E1484:F1484"/>
    <mergeCell ref="E1485:F1485"/>
    <mergeCell ref="E1472:F1472"/>
    <mergeCell ref="E1473:F1473"/>
    <mergeCell ref="E1474:F1474"/>
    <mergeCell ref="E1475:F1475"/>
    <mergeCell ref="E1476:F1476"/>
    <mergeCell ref="E1477:F1477"/>
    <mergeCell ref="E1508:F1508"/>
    <mergeCell ref="E1512:F1512"/>
    <mergeCell ref="E1513:F1513"/>
    <mergeCell ref="E1464:F1464"/>
    <mergeCell ref="E1465:F1465"/>
    <mergeCell ref="E1466:F1466"/>
    <mergeCell ref="E1467:F1467"/>
    <mergeCell ref="E1471:F1471"/>
    <mergeCell ref="E1456:F1456"/>
    <mergeCell ref="E1457:F1457"/>
    <mergeCell ref="E1461:F1461"/>
    <mergeCell ref="E1462:F1462"/>
    <mergeCell ref="E1463:F1463"/>
    <mergeCell ref="E1451:F1451"/>
    <mergeCell ref="E1452:F1452"/>
    <mergeCell ref="E1453:F1453"/>
    <mergeCell ref="E1454:F1454"/>
    <mergeCell ref="E1455:F1455"/>
    <mergeCell ref="E1486:F1486"/>
    <mergeCell ref="E1487:F1487"/>
    <mergeCell ref="E1413:F1413"/>
    <mergeCell ref="E1414:F1414"/>
    <mergeCell ref="E1415:F1415"/>
    <mergeCell ref="E1419:F1419"/>
    <mergeCell ref="E1404:F1404"/>
    <mergeCell ref="E1405:F1405"/>
    <mergeCell ref="E1409:F1409"/>
    <mergeCell ref="E1410:F1410"/>
    <mergeCell ref="E1411:F1411"/>
    <mergeCell ref="E1442:F1442"/>
    <mergeCell ref="E1443:F1443"/>
    <mergeCell ref="E1444:F1444"/>
    <mergeCell ref="E1445:F1445"/>
    <mergeCell ref="E1446:F1446"/>
    <mergeCell ref="E1447:F1447"/>
    <mergeCell ref="E1434:F1434"/>
    <mergeCell ref="E1435:F1435"/>
    <mergeCell ref="E1441:F1441"/>
    <mergeCell ref="E1429:F1429"/>
    <mergeCell ref="E1430:F1430"/>
    <mergeCell ref="E1431:F1431"/>
    <mergeCell ref="E1432:F1432"/>
    <mergeCell ref="E1433:F1433"/>
    <mergeCell ref="E1358:F1358"/>
    <mergeCell ref="E1347:F1347"/>
    <mergeCell ref="E1348:F1348"/>
    <mergeCell ref="E1349:F1349"/>
    <mergeCell ref="E1350:F1350"/>
    <mergeCell ref="E1339:F1339"/>
    <mergeCell ref="E1340:F1340"/>
    <mergeCell ref="E1341:F1341"/>
    <mergeCell ref="E1346:F1346"/>
    <mergeCell ref="E1345:F1345"/>
    <mergeCell ref="E1354:F1354"/>
    <mergeCell ref="E1372:F1372"/>
    <mergeCell ref="E1373:F1373"/>
    <mergeCell ref="E1377:F1377"/>
    <mergeCell ref="E1364:F1364"/>
    <mergeCell ref="E1365:F1365"/>
    <mergeCell ref="E1362:F1362"/>
    <mergeCell ref="E1363:F1363"/>
    <mergeCell ref="E1366:F1366"/>
    <mergeCell ref="E1367:F1367"/>
    <mergeCell ref="E1368:F1368"/>
    <mergeCell ref="E1374:F1374"/>
    <mergeCell ref="E1375:F1375"/>
    <mergeCell ref="E1376:F1376"/>
    <mergeCell ref="E1332:F1332"/>
    <mergeCell ref="E1337:F1337"/>
    <mergeCell ref="E1338:F1338"/>
    <mergeCell ref="E1323:F1323"/>
    <mergeCell ref="E1328:F1328"/>
    <mergeCell ref="E1329:F1329"/>
    <mergeCell ref="E1330:F1330"/>
    <mergeCell ref="E1319:F1319"/>
    <mergeCell ref="E1320:F1320"/>
    <mergeCell ref="E1321:F1321"/>
    <mergeCell ref="E1322:F1322"/>
    <mergeCell ref="E1318:F1318"/>
    <mergeCell ref="E1327:F1327"/>
    <mergeCell ref="E1336:F1336"/>
    <mergeCell ref="E1355:F1355"/>
    <mergeCell ref="E1356:F1356"/>
    <mergeCell ref="E1357:F1357"/>
    <mergeCell ref="E1310:F1310"/>
    <mergeCell ref="E1311:F1311"/>
    <mergeCell ref="E1312:F1312"/>
    <mergeCell ref="E1313:F1313"/>
    <mergeCell ref="E1314:F1314"/>
    <mergeCell ref="E1301:F1301"/>
    <mergeCell ref="E1302:F1302"/>
    <mergeCell ref="E1303:F1303"/>
    <mergeCell ref="E1304:F1304"/>
    <mergeCell ref="E1305:F1305"/>
    <mergeCell ref="E1293:F1293"/>
    <mergeCell ref="E1294:F1294"/>
    <mergeCell ref="E1295:F1295"/>
    <mergeCell ref="E1296:F1296"/>
    <mergeCell ref="E1300:F1300"/>
    <mergeCell ref="E1309:F1309"/>
    <mergeCell ref="E1331:F1331"/>
    <mergeCell ref="E1266:F1266"/>
    <mergeCell ref="E1255:F1255"/>
    <mergeCell ref="E1260:F1260"/>
    <mergeCell ref="E1261:F1261"/>
    <mergeCell ref="E1262:F1262"/>
    <mergeCell ref="E1249:F1249"/>
    <mergeCell ref="E1250:F1250"/>
    <mergeCell ref="E1251:F1251"/>
    <mergeCell ref="E1252:F1252"/>
    <mergeCell ref="E1253:F1253"/>
    <mergeCell ref="E1254:F1254"/>
    <mergeCell ref="E1256:F1256"/>
    <mergeCell ref="E1267:F1267"/>
    <mergeCell ref="E1285:F1285"/>
    <mergeCell ref="E1286:F1286"/>
    <mergeCell ref="E1287:F1287"/>
    <mergeCell ref="E1292:F1292"/>
    <mergeCell ref="E1277:F1277"/>
    <mergeCell ref="E1282:F1282"/>
    <mergeCell ref="E1283:F1283"/>
    <mergeCell ref="E1284:F1284"/>
    <mergeCell ref="E1271:F1271"/>
    <mergeCell ref="E1272:F1272"/>
    <mergeCell ref="E1273:F1273"/>
    <mergeCell ref="E1274:F1274"/>
    <mergeCell ref="E1275:F1275"/>
    <mergeCell ref="E1276:F1276"/>
    <mergeCell ref="E1278:F1278"/>
    <mergeCell ref="E1291:F1291"/>
    <mergeCell ref="E1243:F1243"/>
    <mergeCell ref="E1244:F1244"/>
    <mergeCell ref="E1233:F1233"/>
    <mergeCell ref="E1238:F1238"/>
    <mergeCell ref="E1239:F1239"/>
    <mergeCell ref="E1240:F1240"/>
    <mergeCell ref="E1227:F1227"/>
    <mergeCell ref="E1228:F1228"/>
    <mergeCell ref="E1229:F1229"/>
    <mergeCell ref="E1230:F1230"/>
    <mergeCell ref="E1231:F1231"/>
    <mergeCell ref="E1232:F1232"/>
    <mergeCell ref="E1234:F1234"/>
    <mergeCell ref="E1245:F1245"/>
    <mergeCell ref="E1263:F1263"/>
    <mergeCell ref="E1264:F1264"/>
    <mergeCell ref="E1265:F1265"/>
    <mergeCell ref="E1220:F1220"/>
    <mergeCell ref="E1221:F1221"/>
    <mergeCell ref="E1222:F1222"/>
    <mergeCell ref="E1211:F1211"/>
    <mergeCell ref="E1216:F1216"/>
    <mergeCell ref="E1217:F1217"/>
    <mergeCell ref="E1218:F1218"/>
    <mergeCell ref="E1205:F1205"/>
    <mergeCell ref="E1206:F1206"/>
    <mergeCell ref="E1207:F1207"/>
    <mergeCell ref="E1208:F1208"/>
    <mergeCell ref="E1209:F1209"/>
    <mergeCell ref="E1210:F1210"/>
    <mergeCell ref="E1212:F1212"/>
    <mergeCell ref="E1223:F1223"/>
    <mergeCell ref="E1241:F1241"/>
    <mergeCell ref="E1242:F1242"/>
    <mergeCell ref="E1197:F1197"/>
    <mergeCell ref="E1198:F1198"/>
    <mergeCell ref="E1199:F1199"/>
    <mergeCell ref="E1200:F1200"/>
    <mergeCell ref="E1189:F1189"/>
    <mergeCell ref="E1194:F1194"/>
    <mergeCell ref="E1195:F1195"/>
    <mergeCell ref="E1196:F1196"/>
    <mergeCell ref="E1183:F1183"/>
    <mergeCell ref="E1184:F1184"/>
    <mergeCell ref="E1185:F1185"/>
    <mergeCell ref="E1186:F1186"/>
    <mergeCell ref="E1187:F1187"/>
    <mergeCell ref="E1188:F1188"/>
    <mergeCell ref="E1190:F1190"/>
    <mergeCell ref="E1201:F1201"/>
    <mergeCell ref="E1219:F1219"/>
    <mergeCell ref="E1157:F1157"/>
    <mergeCell ref="E1175:F1175"/>
    <mergeCell ref="E1176:F1176"/>
    <mergeCell ref="E1177:F1177"/>
    <mergeCell ref="E1178:F1178"/>
    <mergeCell ref="E1167:F1167"/>
    <mergeCell ref="E1172:F1172"/>
    <mergeCell ref="E1173:F1173"/>
    <mergeCell ref="E1174:F1174"/>
    <mergeCell ref="E1161:F1161"/>
    <mergeCell ref="E1162:F1162"/>
    <mergeCell ref="E1163:F1163"/>
    <mergeCell ref="E1164:F1164"/>
    <mergeCell ref="E1165:F1165"/>
    <mergeCell ref="E1166:F1166"/>
    <mergeCell ref="E1168:F1168"/>
    <mergeCell ref="E1179:F1179"/>
    <mergeCell ref="E1134:F1134"/>
    <mergeCell ref="E1123:F1123"/>
    <mergeCell ref="E1128:F1128"/>
    <mergeCell ref="E1129:F1129"/>
    <mergeCell ref="E1130:F1130"/>
    <mergeCell ref="E1117:F1117"/>
    <mergeCell ref="E1118:F1118"/>
    <mergeCell ref="E1119:F1119"/>
    <mergeCell ref="E1120:F1120"/>
    <mergeCell ref="E1121:F1121"/>
    <mergeCell ref="E1122:F1122"/>
    <mergeCell ref="E1124:F1124"/>
    <mergeCell ref="E1135:F1135"/>
    <mergeCell ref="E1153:F1153"/>
    <mergeCell ref="E1154:F1154"/>
    <mergeCell ref="E1155:F1155"/>
    <mergeCell ref="E1156:F1156"/>
    <mergeCell ref="E1145:F1145"/>
    <mergeCell ref="E1150:F1150"/>
    <mergeCell ref="E1151:F1151"/>
    <mergeCell ref="E1152:F1152"/>
    <mergeCell ref="E1139:F1139"/>
    <mergeCell ref="E1140:F1140"/>
    <mergeCell ref="E1141:F1141"/>
    <mergeCell ref="E1142:F1142"/>
    <mergeCell ref="E1143:F1143"/>
    <mergeCell ref="E1144:F1144"/>
    <mergeCell ref="E1146:F1146"/>
    <mergeCell ref="E1111:F1111"/>
    <mergeCell ref="E1112:F1112"/>
    <mergeCell ref="E1101:F1101"/>
    <mergeCell ref="E1106:F1106"/>
    <mergeCell ref="E1107:F1107"/>
    <mergeCell ref="E1108:F1108"/>
    <mergeCell ref="E1095:F1095"/>
    <mergeCell ref="E1096:F1096"/>
    <mergeCell ref="E1097:F1097"/>
    <mergeCell ref="E1098:F1098"/>
    <mergeCell ref="E1099:F1099"/>
    <mergeCell ref="E1100:F1100"/>
    <mergeCell ref="E1102:F1102"/>
    <mergeCell ref="E1113:F1113"/>
    <mergeCell ref="E1131:F1131"/>
    <mergeCell ref="E1132:F1132"/>
    <mergeCell ref="E1133:F1133"/>
    <mergeCell ref="E1088:F1088"/>
    <mergeCell ref="E1089:F1089"/>
    <mergeCell ref="E1090:F1090"/>
    <mergeCell ref="E1079:F1079"/>
    <mergeCell ref="E1084:F1084"/>
    <mergeCell ref="E1085:F1085"/>
    <mergeCell ref="E1086:F1086"/>
    <mergeCell ref="E1073:F1073"/>
    <mergeCell ref="E1074:F1074"/>
    <mergeCell ref="E1075:F1075"/>
    <mergeCell ref="E1076:F1076"/>
    <mergeCell ref="E1077:F1077"/>
    <mergeCell ref="E1078:F1078"/>
    <mergeCell ref="E1080:F1080"/>
    <mergeCell ref="E1091:F1091"/>
    <mergeCell ref="E1109:F1109"/>
    <mergeCell ref="E1110:F1110"/>
    <mergeCell ref="E1065:F1065"/>
    <mergeCell ref="E1066:F1066"/>
    <mergeCell ref="E1067:F1067"/>
    <mergeCell ref="E1068:F1068"/>
    <mergeCell ref="E1057:F1057"/>
    <mergeCell ref="E1062:F1062"/>
    <mergeCell ref="E1063:F1063"/>
    <mergeCell ref="E1064:F1064"/>
    <mergeCell ref="E1051:F1051"/>
    <mergeCell ref="E1052:F1052"/>
    <mergeCell ref="E1053:F1053"/>
    <mergeCell ref="E1054:F1054"/>
    <mergeCell ref="E1055:F1055"/>
    <mergeCell ref="E1056:F1056"/>
    <mergeCell ref="E1058:F1058"/>
    <mergeCell ref="E1069:F1069"/>
    <mergeCell ref="E1087:F1087"/>
    <mergeCell ref="E1025:F1025"/>
    <mergeCell ref="E1043:F1043"/>
    <mergeCell ref="E1044:F1044"/>
    <mergeCell ref="E1045:F1045"/>
    <mergeCell ref="E1046:F1046"/>
    <mergeCell ref="E1035:F1035"/>
    <mergeCell ref="E1040:F1040"/>
    <mergeCell ref="E1041:F1041"/>
    <mergeCell ref="E1042:F1042"/>
    <mergeCell ref="E1029:F1029"/>
    <mergeCell ref="E1030:F1030"/>
    <mergeCell ref="E1031:F1031"/>
    <mergeCell ref="E1032:F1032"/>
    <mergeCell ref="E1033:F1033"/>
    <mergeCell ref="E1034:F1034"/>
    <mergeCell ref="E1036:F1036"/>
    <mergeCell ref="E1047:F1047"/>
    <mergeCell ref="E1002:F1002"/>
    <mergeCell ref="E991:F991"/>
    <mergeCell ref="E996:F996"/>
    <mergeCell ref="E997:F997"/>
    <mergeCell ref="E998:F998"/>
    <mergeCell ref="E985:F985"/>
    <mergeCell ref="E986:F986"/>
    <mergeCell ref="E987:F987"/>
    <mergeCell ref="E988:F988"/>
    <mergeCell ref="E989:F989"/>
    <mergeCell ref="E990:F990"/>
    <mergeCell ref="E1003:F1003"/>
    <mergeCell ref="E1021:F1021"/>
    <mergeCell ref="E1022:F1022"/>
    <mergeCell ref="E1023:F1023"/>
    <mergeCell ref="E1024:F1024"/>
    <mergeCell ref="E1013:F1013"/>
    <mergeCell ref="E1018:F1018"/>
    <mergeCell ref="E1019:F1019"/>
    <mergeCell ref="E1020:F1020"/>
    <mergeCell ref="E1007:F1007"/>
    <mergeCell ref="E1008:F1008"/>
    <mergeCell ref="E1009:F1009"/>
    <mergeCell ref="E1010:F1010"/>
    <mergeCell ref="E1011:F1011"/>
    <mergeCell ref="E1012:F1012"/>
    <mergeCell ref="E1014:F1014"/>
    <mergeCell ref="E977:F977"/>
    <mergeCell ref="E978:F978"/>
    <mergeCell ref="E979:F979"/>
    <mergeCell ref="E980:F980"/>
    <mergeCell ref="E969:F969"/>
    <mergeCell ref="E974:F974"/>
    <mergeCell ref="E975:F975"/>
    <mergeCell ref="E976:F976"/>
    <mergeCell ref="E963:F963"/>
    <mergeCell ref="E964:F964"/>
    <mergeCell ref="E965:F965"/>
    <mergeCell ref="E966:F966"/>
    <mergeCell ref="E967:F967"/>
    <mergeCell ref="E968:F968"/>
    <mergeCell ref="E999:F999"/>
    <mergeCell ref="E1000:F1000"/>
    <mergeCell ref="E1001:F1001"/>
    <mergeCell ref="E938:F938"/>
    <mergeCell ref="E926:F926"/>
    <mergeCell ref="E927:F927"/>
    <mergeCell ref="E928:F928"/>
    <mergeCell ref="E929:F929"/>
    <mergeCell ref="E930:F930"/>
    <mergeCell ref="E917:F917"/>
    <mergeCell ref="E918:F918"/>
    <mergeCell ref="E919:F919"/>
    <mergeCell ref="E920:F920"/>
    <mergeCell ref="E921:F921"/>
    <mergeCell ref="E955:F955"/>
    <mergeCell ref="E956:F956"/>
    <mergeCell ref="E957:F957"/>
    <mergeCell ref="E958:F958"/>
    <mergeCell ref="E947:F947"/>
    <mergeCell ref="E948:F948"/>
    <mergeCell ref="E953:F953"/>
    <mergeCell ref="E954:F954"/>
    <mergeCell ref="E939:F939"/>
    <mergeCell ref="E944:F944"/>
    <mergeCell ref="E945:F945"/>
    <mergeCell ref="E946:F946"/>
    <mergeCell ref="E943:F943"/>
    <mergeCell ref="E952:F952"/>
    <mergeCell ref="E909:F909"/>
    <mergeCell ref="E910:F910"/>
    <mergeCell ref="E911:F911"/>
    <mergeCell ref="E912:F912"/>
    <mergeCell ref="E901:F901"/>
    <mergeCell ref="E902:F902"/>
    <mergeCell ref="E907:F907"/>
    <mergeCell ref="E908:F908"/>
    <mergeCell ref="E898:F898"/>
    <mergeCell ref="E899:F899"/>
    <mergeCell ref="E900:F900"/>
    <mergeCell ref="E896:F896"/>
    <mergeCell ref="E897:F897"/>
    <mergeCell ref="E903:F903"/>
    <mergeCell ref="E935:F935"/>
    <mergeCell ref="E936:F936"/>
    <mergeCell ref="E937:F937"/>
    <mergeCell ref="E916:F916"/>
    <mergeCell ref="E925:F925"/>
    <mergeCell ref="E934:F934"/>
    <mergeCell ref="E864:F864"/>
    <mergeCell ref="E860:F860"/>
    <mergeCell ref="E861:F861"/>
    <mergeCell ref="E862:F862"/>
    <mergeCell ref="E850:F850"/>
    <mergeCell ref="E851:F851"/>
    <mergeCell ref="E852:F852"/>
    <mergeCell ref="E853:F853"/>
    <mergeCell ref="E854:F854"/>
    <mergeCell ref="E858:F858"/>
    <mergeCell ref="E859:F859"/>
    <mergeCell ref="E865:F865"/>
    <mergeCell ref="E866:F866"/>
    <mergeCell ref="E867:F867"/>
    <mergeCell ref="E890:F890"/>
    <mergeCell ref="E891:F891"/>
    <mergeCell ref="E892:F892"/>
    <mergeCell ref="E881:F881"/>
    <mergeCell ref="E882:F882"/>
    <mergeCell ref="E883:F883"/>
    <mergeCell ref="E884:F884"/>
    <mergeCell ref="E871:F871"/>
    <mergeCell ref="E872:F872"/>
    <mergeCell ref="E873:F873"/>
    <mergeCell ref="E874:F874"/>
    <mergeCell ref="E875:F875"/>
    <mergeCell ref="E876:F876"/>
    <mergeCell ref="E880:F880"/>
    <mergeCell ref="E888:F888"/>
    <mergeCell ref="E889:F889"/>
    <mergeCell ref="E842:F842"/>
    <mergeCell ref="E846:F846"/>
    <mergeCell ref="E836:F836"/>
    <mergeCell ref="E837:F837"/>
    <mergeCell ref="E838:F838"/>
    <mergeCell ref="E839:F839"/>
    <mergeCell ref="E840:F840"/>
    <mergeCell ref="E827:F827"/>
    <mergeCell ref="E828:F828"/>
    <mergeCell ref="E832:F832"/>
    <mergeCell ref="E829:F829"/>
    <mergeCell ref="E830:F830"/>
    <mergeCell ref="E831:F831"/>
    <mergeCell ref="E843:F843"/>
    <mergeCell ref="E844:F844"/>
    <mergeCell ref="E845:F845"/>
    <mergeCell ref="E863:F863"/>
    <mergeCell ref="E822:F822"/>
    <mergeCell ref="E823:F823"/>
    <mergeCell ref="E824:F824"/>
    <mergeCell ref="E825:F825"/>
    <mergeCell ref="E826:F826"/>
    <mergeCell ref="E813:F813"/>
    <mergeCell ref="E814:F814"/>
    <mergeCell ref="E815:F815"/>
    <mergeCell ref="E816:F816"/>
    <mergeCell ref="E817:F817"/>
    <mergeCell ref="E818:F818"/>
    <mergeCell ref="E805:F805"/>
    <mergeCell ref="E806:F806"/>
    <mergeCell ref="E807:F807"/>
    <mergeCell ref="E808:F808"/>
    <mergeCell ref="E812:F812"/>
    <mergeCell ref="E841:F841"/>
    <mergeCell ref="E772:F772"/>
    <mergeCell ref="E773:F773"/>
    <mergeCell ref="E774:F774"/>
    <mergeCell ref="E761:F761"/>
    <mergeCell ref="E762:F762"/>
    <mergeCell ref="E763:F763"/>
    <mergeCell ref="E764:F764"/>
    <mergeCell ref="E797:F797"/>
    <mergeCell ref="E798:F798"/>
    <mergeCell ref="E799:F799"/>
    <mergeCell ref="E804:F804"/>
    <mergeCell ref="E789:F789"/>
    <mergeCell ref="E790:F790"/>
    <mergeCell ref="E794:F794"/>
    <mergeCell ref="E795:F795"/>
    <mergeCell ref="E796:F796"/>
    <mergeCell ref="E784:F784"/>
    <mergeCell ref="E785:F785"/>
    <mergeCell ref="E786:F786"/>
    <mergeCell ref="E787:F787"/>
    <mergeCell ref="E788:F788"/>
    <mergeCell ref="E803:F803"/>
    <mergeCell ref="E711:F711"/>
    <mergeCell ref="E712:F712"/>
    <mergeCell ref="E701:F701"/>
    <mergeCell ref="E702:F702"/>
    <mergeCell ref="E707:F707"/>
    <mergeCell ref="E708:F708"/>
    <mergeCell ref="E697:F697"/>
    <mergeCell ref="E698:F698"/>
    <mergeCell ref="E699:F699"/>
    <mergeCell ref="E700:F700"/>
    <mergeCell ref="E731:F731"/>
    <mergeCell ref="E735:F735"/>
    <mergeCell ref="E736:F736"/>
    <mergeCell ref="E737:F737"/>
    <mergeCell ref="E738:F738"/>
    <mergeCell ref="E726:F726"/>
    <mergeCell ref="E727:F727"/>
    <mergeCell ref="E728:F728"/>
    <mergeCell ref="E729:F729"/>
    <mergeCell ref="E730:F730"/>
    <mergeCell ref="E717:F717"/>
    <mergeCell ref="E718:F718"/>
    <mergeCell ref="E719:F719"/>
    <mergeCell ref="E720:F720"/>
    <mergeCell ref="E721:F721"/>
    <mergeCell ref="E689:F689"/>
    <mergeCell ref="E690:F690"/>
    <mergeCell ref="E691:F691"/>
    <mergeCell ref="E692:F692"/>
    <mergeCell ref="E671:F671"/>
    <mergeCell ref="E672:F672"/>
    <mergeCell ref="E673:F673"/>
    <mergeCell ref="E674:F674"/>
    <mergeCell ref="E675:F675"/>
    <mergeCell ref="E663:F663"/>
    <mergeCell ref="E664:F664"/>
    <mergeCell ref="E665:F665"/>
    <mergeCell ref="E666:F666"/>
    <mergeCell ref="E667:F667"/>
    <mergeCell ref="H669:I669"/>
    <mergeCell ref="E709:F709"/>
    <mergeCell ref="E710:F710"/>
    <mergeCell ref="E657:F657"/>
    <mergeCell ref="E658:F658"/>
    <mergeCell ref="E659:F659"/>
    <mergeCell ref="E660:F660"/>
    <mergeCell ref="E661:F661"/>
    <mergeCell ref="E662:F662"/>
    <mergeCell ref="E649:F649"/>
    <mergeCell ref="E650:F650"/>
    <mergeCell ref="E651:F651"/>
    <mergeCell ref="H653:I653"/>
    <mergeCell ref="E655:F655"/>
    <mergeCell ref="E656:F656"/>
    <mergeCell ref="E643:F643"/>
    <mergeCell ref="E644:F644"/>
    <mergeCell ref="E645:F645"/>
    <mergeCell ref="E646:F646"/>
    <mergeCell ref="E647:F647"/>
    <mergeCell ref="E648:F648"/>
    <mergeCell ref="E635:F635"/>
    <mergeCell ref="E636:F636"/>
    <mergeCell ref="E637:F637"/>
    <mergeCell ref="E638:F638"/>
    <mergeCell ref="E639:F639"/>
    <mergeCell ref="H641:I641"/>
    <mergeCell ref="E627:F627"/>
    <mergeCell ref="E628:F628"/>
    <mergeCell ref="H630:I630"/>
    <mergeCell ref="E632:F632"/>
    <mergeCell ref="E633:F633"/>
    <mergeCell ref="E634:F634"/>
    <mergeCell ref="E621:F621"/>
    <mergeCell ref="E622:F622"/>
    <mergeCell ref="E623:F623"/>
    <mergeCell ref="E624:F624"/>
    <mergeCell ref="E625:F625"/>
    <mergeCell ref="E626:F626"/>
    <mergeCell ref="E613:F613"/>
    <mergeCell ref="E614:F614"/>
    <mergeCell ref="E615:F615"/>
    <mergeCell ref="E616:F616"/>
    <mergeCell ref="E617:F617"/>
    <mergeCell ref="H619:I619"/>
    <mergeCell ref="E605:F605"/>
    <mergeCell ref="E606:F606"/>
    <mergeCell ref="H608:I608"/>
    <mergeCell ref="E610:F610"/>
    <mergeCell ref="E611:F611"/>
    <mergeCell ref="E612:F612"/>
    <mergeCell ref="E599:F599"/>
    <mergeCell ref="E600:F600"/>
    <mergeCell ref="E601:F601"/>
    <mergeCell ref="E602:F602"/>
    <mergeCell ref="E603:F603"/>
    <mergeCell ref="E604:F604"/>
    <mergeCell ref="E591:F591"/>
    <mergeCell ref="E592:F592"/>
    <mergeCell ref="E593:F593"/>
    <mergeCell ref="E594:F594"/>
    <mergeCell ref="E595:F595"/>
    <mergeCell ref="H597:I597"/>
    <mergeCell ref="E583:F583"/>
    <mergeCell ref="E584:F584"/>
    <mergeCell ref="E585:F585"/>
    <mergeCell ref="E586:F586"/>
    <mergeCell ref="H588:I588"/>
    <mergeCell ref="E590:F590"/>
    <mergeCell ref="E577:F577"/>
    <mergeCell ref="E578:F578"/>
    <mergeCell ref="E579:F579"/>
    <mergeCell ref="E580:F580"/>
    <mergeCell ref="E581:F581"/>
    <mergeCell ref="E582:F582"/>
    <mergeCell ref="E569:F569"/>
    <mergeCell ref="E570:F570"/>
    <mergeCell ref="E571:F571"/>
    <mergeCell ref="E572:F572"/>
    <mergeCell ref="E573:F573"/>
    <mergeCell ref="H575:I575"/>
    <mergeCell ref="E561:F561"/>
    <mergeCell ref="E562:F562"/>
    <mergeCell ref="E563:F563"/>
    <mergeCell ref="E564:F564"/>
    <mergeCell ref="E565:F565"/>
    <mergeCell ref="H567:I567"/>
    <mergeCell ref="E553:F553"/>
    <mergeCell ref="E554:F554"/>
    <mergeCell ref="E555:F555"/>
    <mergeCell ref="H557:I557"/>
    <mergeCell ref="E559:F559"/>
    <mergeCell ref="E560:F560"/>
    <mergeCell ref="E545:F545"/>
    <mergeCell ref="E546:F546"/>
    <mergeCell ref="H548:I548"/>
    <mergeCell ref="E550:F550"/>
    <mergeCell ref="E551:F551"/>
    <mergeCell ref="E552:F552"/>
    <mergeCell ref="H538:I538"/>
    <mergeCell ref="E540:F540"/>
    <mergeCell ref="E541:F541"/>
    <mergeCell ref="E542:F542"/>
    <mergeCell ref="E543:F543"/>
    <mergeCell ref="E544:F544"/>
    <mergeCell ref="E531:F531"/>
    <mergeCell ref="E532:F532"/>
    <mergeCell ref="E533:F533"/>
    <mergeCell ref="E534:F534"/>
    <mergeCell ref="E535:F535"/>
    <mergeCell ref="E536:F536"/>
    <mergeCell ref="E523:F523"/>
    <mergeCell ref="E524:F524"/>
    <mergeCell ref="E525:F525"/>
    <mergeCell ref="E526:F526"/>
    <mergeCell ref="H528:I528"/>
    <mergeCell ref="E530:F530"/>
    <mergeCell ref="E515:F515"/>
    <mergeCell ref="E516:F516"/>
    <mergeCell ref="H518:I518"/>
    <mergeCell ref="E520:F520"/>
    <mergeCell ref="E521:F521"/>
    <mergeCell ref="E522:F522"/>
    <mergeCell ref="E509:F509"/>
    <mergeCell ref="E510:F510"/>
    <mergeCell ref="E511:F511"/>
    <mergeCell ref="E512:F512"/>
    <mergeCell ref="E513:F513"/>
    <mergeCell ref="E514:F514"/>
    <mergeCell ref="E501:F501"/>
    <mergeCell ref="E502:F502"/>
    <mergeCell ref="E503:F503"/>
    <mergeCell ref="E504:F504"/>
    <mergeCell ref="E505:F505"/>
    <mergeCell ref="H507:I507"/>
    <mergeCell ref="E493:F493"/>
    <mergeCell ref="E494:F494"/>
    <mergeCell ref="H496:I496"/>
    <mergeCell ref="E498:F498"/>
    <mergeCell ref="E499:F499"/>
    <mergeCell ref="E500:F500"/>
    <mergeCell ref="H486:I486"/>
    <mergeCell ref="E488:F488"/>
    <mergeCell ref="E489:F489"/>
    <mergeCell ref="E490:F490"/>
    <mergeCell ref="E491:F491"/>
    <mergeCell ref="E492:F492"/>
    <mergeCell ref="E479:F479"/>
    <mergeCell ref="E480:F480"/>
    <mergeCell ref="E481:F481"/>
    <mergeCell ref="E482:F482"/>
    <mergeCell ref="E483:F483"/>
    <mergeCell ref="E484:F484"/>
    <mergeCell ref="E471:F471"/>
    <mergeCell ref="E472:F472"/>
    <mergeCell ref="E473:F473"/>
    <mergeCell ref="E474:F474"/>
    <mergeCell ref="H476:I476"/>
    <mergeCell ref="E478:F478"/>
    <mergeCell ref="E463:F463"/>
    <mergeCell ref="E464:F464"/>
    <mergeCell ref="E465:F465"/>
    <mergeCell ref="E466:F466"/>
    <mergeCell ref="H468:I468"/>
    <mergeCell ref="E470:F470"/>
    <mergeCell ref="E455:F455"/>
    <mergeCell ref="H457:I457"/>
    <mergeCell ref="E459:F459"/>
    <mergeCell ref="E460:F460"/>
    <mergeCell ref="E461:F461"/>
    <mergeCell ref="E462:F462"/>
    <mergeCell ref="E449:F449"/>
    <mergeCell ref="E450:F450"/>
    <mergeCell ref="E451:F451"/>
    <mergeCell ref="E452:F452"/>
    <mergeCell ref="E453:F453"/>
    <mergeCell ref="E454:F454"/>
    <mergeCell ref="E441:F441"/>
    <mergeCell ref="E442:F442"/>
    <mergeCell ref="H444:I444"/>
    <mergeCell ref="E446:F446"/>
    <mergeCell ref="E447:F447"/>
    <mergeCell ref="E448:F448"/>
    <mergeCell ref="H434:I434"/>
    <mergeCell ref="E436:F436"/>
    <mergeCell ref="E437:F437"/>
    <mergeCell ref="E438:F438"/>
    <mergeCell ref="E439:F439"/>
    <mergeCell ref="E440:F440"/>
    <mergeCell ref="E427:F427"/>
    <mergeCell ref="E428:F428"/>
    <mergeCell ref="E429:F429"/>
    <mergeCell ref="E430:F430"/>
    <mergeCell ref="E431:F431"/>
    <mergeCell ref="E432:F432"/>
    <mergeCell ref="E419:F419"/>
    <mergeCell ref="E420:F420"/>
    <mergeCell ref="E421:F421"/>
    <mergeCell ref="E422:F422"/>
    <mergeCell ref="H424:I424"/>
    <mergeCell ref="E426:F426"/>
    <mergeCell ref="H412:I412"/>
    <mergeCell ref="E414:F414"/>
    <mergeCell ref="E415:F415"/>
    <mergeCell ref="E416:F416"/>
    <mergeCell ref="E417:F417"/>
    <mergeCell ref="E418:F418"/>
    <mergeCell ref="E405:F405"/>
    <mergeCell ref="E406:F406"/>
    <mergeCell ref="E407:F407"/>
    <mergeCell ref="E408:F408"/>
    <mergeCell ref="E409:F409"/>
    <mergeCell ref="E410:F410"/>
    <mergeCell ref="E397:F397"/>
    <mergeCell ref="E398:F398"/>
    <mergeCell ref="E399:F399"/>
    <mergeCell ref="E400:F400"/>
    <mergeCell ref="H402:I402"/>
    <mergeCell ref="E404:F404"/>
    <mergeCell ref="E389:F389"/>
    <mergeCell ref="E390:F390"/>
    <mergeCell ref="H392:I392"/>
    <mergeCell ref="E394:F394"/>
    <mergeCell ref="E395:F395"/>
    <mergeCell ref="E396:F396"/>
    <mergeCell ref="H382:I382"/>
    <mergeCell ref="E384:F384"/>
    <mergeCell ref="E385:F385"/>
    <mergeCell ref="E386:F386"/>
    <mergeCell ref="E387:F387"/>
    <mergeCell ref="E388:F388"/>
    <mergeCell ref="E375:F375"/>
    <mergeCell ref="E376:F376"/>
    <mergeCell ref="E377:F377"/>
    <mergeCell ref="E378:F378"/>
    <mergeCell ref="E379:F379"/>
    <mergeCell ref="E380:F380"/>
    <mergeCell ref="E367:F367"/>
    <mergeCell ref="E368:F368"/>
    <mergeCell ref="E369:F369"/>
    <mergeCell ref="E370:F370"/>
    <mergeCell ref="H372:I372"/>
    <mergeCell ref="E374:F374"/>
    <mergeCell ref="E359:F359"/>
    <mergeCell ref="E360:F360"/>
    <mergeCell ref="H362:I362"/>
    <mergeCell ref="E364:F364"/>
    <mergeCell ref="E365:F365"/>
    <mergeCell ref="E366:F366"/>
    <mergeCell ref="H352:I352"/>
    <mergeCell ref="E354:F354"/>
    <mergeCell ref="E355:F355"/>
    <mergeCell ref="E356:F356"/>
    <mergeCell ref="E357:F357"/>
    <mergeCell ref="E358:F358"/>
    <mergeCell ref="E345:F345"/>
    <mergeCell ref="E346:F346"/>
    <mergeCell ref="E347:F347"/>
    <mergeCell ref="E348:F348"/>
    <mergeCell ref="E349:F349"/>
    <mergeCell ref="E350:F350"/>
    <mergeCell ref="E337:F337"/>
    <mergeCell ref="H339:I339"/>
    <mergeCell ref="E341:F341"/>
    <mergeCell ref="E342:F342"/>
    <mergeCell ref="E343:F343"/>
    <mergeCell ref="E344:F344"/>
    <mergeCell ref="E331:F331"/>
    <mergeCell ref="E332:F332"/>
    <mergeCell ref="E333:F333"/>
    <mergeCell ref="E334:F334"/>
    <mergeCell ref="E335:F335"/>
    <mergeCell ref="E336:F336"/>
    <mergeCell ref="E323:F323"/>
    <mergeCell ref="E324:F324"/>
    <mergeCell ref="E325:F325"/>
    <mergeCell ref="E326:F326"/>
    <mergeCell ref="E327:F327"/>
    <mergeCell ref="H329:I329"/>
    <mergeCell ref="E315:F315"/>
    <mergeCell ref="H317:I317"/>
    <mergeCell ref="E319:F319"/>
    <mergeCell ref="E320:F320"/>
    <mergeCell ref="E321:F321"/>
    <mergeCell ref="E322:F322"/>
    <mergeCell ref="E309:F309"/>
    <mergeCell ref="E310:F310"/>
    <mergeCell ref="E311:F311"/>
    <mergeCell ref="E312:F312"/>
    <mergeCell ref="E313:F313"/>
    <mergeCell ref="E314:F314"/>
    <mergeCell ref="E301:F301"/>
    <mergeCell ref="E302:F302"/>
    <mergeCell ref="E303:F303"/>
    <mergeCell ref="E304:F304"/>
    <mergeCell ref="E305:F305"/>
    <mergeCell ref="H307:I307"/>
    <mergeCell ref="E293:F293"/>
    <mergeCell ref="E294:F294"/>
    <mergeCell ref="E295:F295"/>
    <mergeCell ref="H297:I297"/>
    <mergeCell ref="E299:F299"/>
    <mergeCell ref="E300:F300"/>
    <mergeCell ref="E285:F285"/>
    <mergeCell ref="H287:I287"/>
    <mergeCell ref="E289:F289"/>
    <mergeCell ref="E290:F290"/>
    <mergeCell ref="E291:F291"/>
    <mergeCell ref="E292:F292"/>
    <mergeCell ref="E279:F279"/>
    <mergeCell ref="E280:F280"/>
    <mergeCell ref="E281:F281"/>
    <mergeCell ref="E282:F282"/>
    <mergeCell ref="E283:F283"/>
    <mergeCell ref="E284:F284"/>
    <mergeCell ref="H272:I272"/>
    <mergeCell ref="E274:F274"/>
    <mergeCell ref="E275:F275"/>
    <mergeCell ref="E276:F276"/>
    <mergeCell ref="E277:F277"/>
    <mergeCell ref="E278:F278"/>
    <mergeCell ref="E265:F265"/>
    <mergeCell ref="E266:F266"/>
    <mergeCell ref="E267:F267"/>
    <mergeCell ref="E268:F268"/>
    <mergeCell ref="E269:F269"/>
    <mergeCell ref="E270:F270"/>
    <mergeCell ref="E257:F257"/>
    <mergeCell ref="E258:F258"/>
    <mergeCell ref="H260:I260"/>
    <mergeCell ref="E262:F262"/>
    <mergeCell ref="E263:F263"/>
    <mergeCell ref="E264:F264"/>
    <mergeCell ref="H250:I250"/>
    <mergeCell ref="E252:F252"/>
    <mergeCell ref="E253:F253"/>
    <mergeCell ref="E254:F254"/>
    <mergeCell ref="E255:F255"/>
    <mergeCell ref="E256:F256"/>
    <mergeCell ref="E243:F243"/>
    <mergeCell ref="E244:F244"/>
    <mergeCell ref="E245:F245"/>
    <mergeCell ref="E246:F246"/>
    <mergeCell ref="E247:F247"/>
    <mergeCell ref="E248:F248"/>
    <mergeCell ref="E235:F235"/>
    <mergeCell ref="E236:F236"/>
    <mergeCell ref="E237:F237"/>
    <mergeCell ref="E238:F238"/>
    <mergeCell ref="H240:I240"/>
    <mergeCell ref="E242:F242"/>
    <mergeCell ref="E227:F227"/>
    <mergeCell ref="E228:F228"/>
    <mergeCell ref="H230:I230"/>
    <mergeCell ref="E232:F232"/>
    <mergeCell ref="E233:F233"/>
    <mergeCell ref="E234:F234"/>
    <mergeCell ref="H220:I220"/>
    <mergeCell ref="E222:F222"/>
    <mergeCell ref="E223:F223"/>
    <mergeCell ref="E224:F224"/>
    <mergeCell ref="E225:F225"/>
    <mergeCell ref="E226:F226"/>
    <mergeCell ref="E213:F213"/>
    <mergeCell ref="E214:F214"/>
    <mergeCell ref="E215:F215"/>
    <mergeCell ref="E216:F216"/>
    <mergeCell ref="E217:F217"/>
    <mergeCell ref="E218:F218"/>
    <mergeCell ref="E205:F205"/>
    <mergeCell ref="E206:F206"/>
    <mergeCell ref="E207:F207"/>
    <mergeCell ref="E208:F208"/>
    <mergeCell ref="H210:I210"/>
    <mergeCell ref="E212:F212"/>
    <mergeCell ref="E197:F197"/>
    <mergeCell ref="E198:F198"/>
    <mergeCell ref="H200:I200"/>
    <mergeCell ref="E202:F202"/>
    <mergeCell ref="E203:F203"/>
    <mergeCell ref="E204:F204"/>
    <mergeCell ref="H190:I190"/>
    <mergeCell ref="E192:F192"/>
    <mergeCell ref="E193:F193"/>
    <mergeCell ref="E194:F194"/>
    <mergeCell ref="E195:F195"/>
    <mergeCell ref="E196:F196"/>
    <mergeCell ref="E183:F183"/>
    <mergeCell ref="E184:F184"/>
    <mergeCell ref="E185:F185"/>
    <mergeCell ref="E186:F186"/>
    <mergeCell ref="E187:F187"/>
    <mergeCell ref="E188:F188"/>
    <mergeCell ref="E175:F175"/>
    <mergeCell ref="E176:F176"/>
    <mergeCell ref="E177:F177"/>
    <mergeCell ref="E178:F178"/>
    <mergeCell ref="H180:I180"/>
    <mergeCell ref="E182:F182"/>
    <mergeCell ref="E169:F169"/>
    <mergeCell ref="E170:F170"/>
    <mergeCell ref="E171:F171"/>
    <mergeCell ref="E172:F172"/>
    <mergeCell ref="E173:F173"/>
    <mergeCell ref="E174:F174"/>
    <mergeCell ref="E161:F161"/>
    <mergeCell ref="E162:F162"/>
    <mergeCell ref="E163:F163"/>
    <mergeCell ref="H165:I165"/>
    <mergeCell ref="E167:F167"/>
    <mergeCell ref="E168:F168"/>
    <mergeCell ref="E153:F153"/>
    <mergeCell ref="E154:F154"/>
    <mergeCell ref="E155:F155"/>
    <mergeCell ref="H157:I157"/>
    <mergeCell ref="E159:F159"/>
    <mergeCell ref="E160:F160"/>
    <mergeCell ref="E147:F147"/>
    <mergeCell ref="E148:F148"/>
    <mergeCell ref="E149:F149"/>
    <mergeCell ref="E150:F150"/>
    <mergeCell ref="E151:F151"/>
    <mergeCell ref="E152:F152"/>
    <mergeCell ref="E139:F139"/>
    <mergeCell ref="E140:F140"/>
    <mergeCell ref="E141:F141"/>
    <mergeCell ref="E142:F142"/>
    <mergeCell ref="H144:I144"/>
    <mergeCell ref="E146:F146"/>
    <mergeCell ref="E131:F131"/>
    <mergeCell ref="H133:I133"/>
    <mergeCell ref="E135:F135"/>
    <mergeCell ref="E136:F136"/>
    <mergeCell ref="E137:F137"/>
    <mergeCell ref="E138:F138"/>
    <mergeCell ref="H124:I124"/>
    <mergeCell ref="E126:F126"/>
    <mergeCell ref="E127:F127"/>
    <mergeCell ref="E128:F128"/>
    <mergeCell ref="E129:F129"/>
    <mergeCell ref="E130:F130"/>
    <mergeCell ref="E117:F117"/>
    <mergeCell ref="E118:F118"/>
    <mergeCell ref="E119:F119"/>
    <mergeCell ref="E120:F120"/>
    <mergeCell ref="E121:F121"/>
    <mergeCell ref="E122:F122"/>
    <mergeCell ref="E109:F109"/>
    <mergeCell ref="E110:F110"/>
    <mergeCell ref="E111:F111"/>
    <mergeCell ref="E112:F112"/>
    <mergeCell ref="E113:F113"/>
    <mergeCell ref="H115:I115"/>
    <mergeCell ref="E66:F66"/>
    <mergeCell ref="E67:F67"/>
    <mergeCell ref="E68:F68"/>
    <mergeCell ref="E69:F69"/>
    <mergeCell ref="E101:F101"/>
    <mergeCell ref="H103:I103"/>
    <mergeCell ref="E105:F105"/>
    <mergeCell ref="E106:F106"/>
    <mergeCell ref="E107:F107"/>
    <mergeCell ref="E108:F108"/>
    <mergeCell ref="H94:I94"/>
    <mergeCell ref="E96:F96"/>
    <mergeCell ref="E97:F97"/>
    <mergeCell ref="E98:F98"/>
    <mergeCell ref="E99:F99"/>
    <mergeCell ref="E100:F100"/>
    <mergeCell ref="H86:I86"/>
    <mergeCell ref="E88:F88"/>
    <mergeCell ref="E89:F89"/>
    <mergeCell ref="E90:F90"/>
    <mergeCell ref="E91:F91"/>
    <mergeCell ref="E92:F92"/>
    <mergeCell ref="H44:I44"/>
    <mergeCell ref="E46:F46"/>
    <mergeCell ref="E33:F33"/>
    <mergeCell ref="E34:F34"/>
    <mergeCell ref="E35:F35"/>
    <mergeCell ref="E36:F36"/>
    <mergeCell ref="E37:F37"/>
    <mergeCell ref="E38:F38"/>
    <mergeCell ref="E25:F25"/>
    <mergeCell ref="E26:F26"/>
    <mergeCell ref="E27:F27"/>
    <mergeCell ref="E28:F28"/>
    <mergeCell ref="H30:I30"/>
    <mergeCell ref="E32:F32"/>
    <mergeCell ref="H71:I71"/>
    <mergeCell ref="E59:F59"/>
    <mergeCell ref="E60:F60"/>
    <mergeCell ref="E61:F61"/>
    <mergeCell ref="E62:F62"/>
    <mergeCell ref="E63:F63"/>
    <mergeCell ref="E64:F64"/>
    <mergeCell ref="E53:F53"/>
    <mergeCell ref="E54:F54"/>
    <mergeCell ref="E55:F55"/>
    <mergeCell ref="E56:F56"/>
    <mergeCell ref="E57:F57"/>
    <mergeCell ref="E58:F58"/>
    <mergeCell ref="E47:F47"/>
    <mergeCell ref="E48:F48"/>
    <mergeCell ref="E49:F49"/>
    <mergeCell ref="E50:F50"/>
    <mergeCell ref="E51:F51"/>
    <mergeCell ref="E20:F20"/>
    <mergeCell ref="E21:F21"/>
    <mergeCell ref="E22:F22"/>
    <mergeCell ref="E23:F23"/>
    <mergeCell ref="E24:F24"/>
    <mergeCell ref="E679:F679"/>
    <mergeCell ref="E680:F680"/>
    <mergeCell ref="E681:F681"/>
    <mergeCell ref="E682:F682"/>
    <mergeCell ref="E683:F683"/>
    <mergeCell ref="E687:F687"/>
    <mergeCell ref="E688:F688"/>
    <mergeCell ref="E696:F696"/>
    <mergeCell ref="E703:F703"/>
    <mergeCell ref="E39:F39"/>
    <mergeCell ref="E40:F40"/>
    <mergeCell ref="E41:F41"/>
    <mergeCell ref="E42:F42"/>
    <mergeCell ref="E52:F52"/>
    <mergeCell ref="E79:F79"/>
    <mergeCell ref="E80:F80"/>
    <mergeCell ref="E81:F81"/>
    <mergeCell ref="E82:F82"/>
    <mergeCell ref="E83:F83"/>
    <mergeCell ref="E84:F84"/>
    <mergeCell ref="E73:F73"/>
    <mergeCell ref="E74:F74"/>
    <mergeCell ref="E75:F75"/>
    <mergeCell ref="E76:F76"/>
    <mergeCell ref="E77:F77"/>
    <mergeCell ref="E78:F78"/>
    <mergeCell ref="E65:F65"/>
    <mergeCell ref="E959:F959"/>
    <mergeCell ref="E970:F970"/>
    <mergeCell ref="E981:F981"/>
    <mergeCell ref="E992:F992"/>
    <mergeCell ref="E716:F716"/>
    <mergeCell ref="E725:F725"/>
    <mergeCell ref="E742:F742"/>
    <mergeCell ref="E743:F743"/>
    <mergeCell ref="E744:F744"/>
    <mergeCell ref="E759:F759"/>
    <mergeCell ref="E760:F760"/>
    <mergeCell ref="E768:F768"/>
    <mergeCell ref="E775:F775"/>
    <mergeCell ref="E776:F776"/>
    <mergeCell ref="E777:F777"/>
    <mergeCell ref="E753:F753"/>
    <mergeCell ref="E754:F754"/>
    <mergeCell ref="E755:F755"/>
    <mergeCell ref="E747:F747"/>
    <mergeCell ref="E751:F751"/>
    <mergeCell ref="E752:F752"/>
    <mergeCell ref="E739:F739"/>
    <mergeCell ref="E740:F740"/>
    <mergeCell ref="E741:F741"/>
    <mergeCell ref="E745:F745"/>
    <mergeCell ref="E746:F746"/>
    <mergeCell ref="E778:F778"/>
    <mergeCell ref="E779:F779"/>
    <mergeCell ref="E780:F780"/>
    <mergeCell ref="E769:F769"/>
    <mergeCell ref="E770:F770"/>
    <mergeCell ref="E771:F771"/>
    <mergeCell ref="E1381:F1381"/>
    <mergeCell ref="E1390:F1390"/>
    <mergeCell ref="E1399:F1399"/>
    <mergeCell ref="E1436:F1436"/>
    <mergeCell ref="E1437:F1437"/>
    <mergeCell ref="E1498:F1498"/>
    <mergeCell ref="E1519:F1519"/>
    <mergeCell ref="E1520:F1520"/>
    <mergeCell ref="E1521:F1521"/>
    <mergeCell ref="E1542:F1542"/>
    <mergeCell ref="E1553:F1553"/>
    <mergeCell ref="E1400:F1400"/>
    <mergeCell ref="E1401:F1401"/>
    <mergeCell ref="E1402:F1402"/>
    <mergeCell ref="E1403:F1403"/>
    <mergeCell ref="E1391:F1391"/>
    <mergeCell ref="E1392:F1392"/>
    <mergeCell ref="E1393:F1393"/>
    <mergeCell ref="E1394:F1394"/>
    <mergeCell ref="E1395:F1395"/>
    <mergeCell ref="E1382:F1382"/>
    <mergeCell ref="E1383:F1383"/>
    <mergeCell ref="E1384:F1384"/>
    <mergeCell ref="E1385:F1385"/>
    <mergeCell ref="E1386:F1386"/>
    <mergeCell ref="E1420:F1420"/>
    <mergeCell ref="E1421:F1421"/>
    <mergeCell ref="E1422:F1422"/>
    <mergeCell ref="E1423:F1423"/>
    <mergeCell ref="E1424:F1424"/>
    <mergeCell ref="E1425:F1425"/>
    <mergeCell ref="E1412:F1412"/>
    <mergeCell ref="E2130:F2130"/>
    <mergeCell ref="E1904:F1904"/>
    <mergeCell ref="E1915:F1915"/>
    <mergeCell ref="E1926:F1926"/>
    <mergeCell ref="E1937:F1937"/>
    <mergeCell ref="E1968:F1968"/>
    <mergeCell ref="E1969:F1969"/>
    <mergeCell ref="E1970:F1970"/>
    <mergeCell ref="E1976:F1976"/>
    <mergeCell ref="E1977:F1977"/>
    <mergeCell ref="E1983:F1983"/>
    <mergeCell ref="E1984:F1984"/>
    <mergeCell ref="E1924:F1924"/>
    <mergeCell ref="E1925:F1925"/>
    <mergeCell ref="E1942:F1942"/>
    <mergeCell ref="E1943:F1943"/>
    <mergeCell ref="E1944:F1944"/>
    <mergeCell ref="E1945:F1945"/>
    <mergeCell ref="E1946:F1946"/>
    <mergeCell ref="E1947:F1947"/>
    <mergeCell ref="E1934:F1934"/>
    <mergeCell ref="E1935:F1935"/>
    <mergeCell ref="E1936:F1936"/>
    <mergeCell ref="E1941:F1941"/>
    <mergeCell ref="E1930:F1930"/>
    <mergeCell ref="E1931:F1931"/>
    <mergeCell ref="E1932:F1932"/>
    <mergeCell ref="E1933:F1933"/>
    <mergeCell ref="E1964:F1964"/>
    <mergeCell ref="E1971:F1971"/>
    <mergeCell ref="E1956:F1956"/>
    <mergeCell ref="E1957:F1957"/>
    <mergeCell ref="E2477:F2477"/>
    <mergeCell ref="E2486:F2486"/>
    <mergeCell ref="E2495:F2495"/>
    <mergeCell ref="E2504:F2504"/>
    <mergeCell ref="E2512:F2512"/>
    <mergeCell ref="E2513:F2513"/>
    <mergeCell ref="E2521:F2521"/>
    <mergeCell ref="E2528:F2528"/>
    <mergeCell ref="E2529:F2529"/>
    <mergeCell ref="E2540:F2540"/>
    <mergeCell ref="E2541:F2541"/>
    <mergeCell ref="E2361:F2361"/>
    <mergeCell ref="E2370:F2370"/>
    <mergeCell ref="E2378:F2378"/>
    <mergeCell ref="E2379:F2379"/>
    <mergeCell ref="E2387:F2387"/>
    <mergeCell ref="E2396:F2396"/>
    <mergeCell ref="E2405:F2405"/>
    <mergeCell ref="E2414:F2414"/>
    <mergeCell ref="E2423:F2423"/>
    <mergeCell ref="E2383:F2383"/>
    <mergeCell ref="E2400:F2400"/>
    <mergeCell ref="E2401:F2401"/>
    <mergeCell ref="E2406:F2406"/>
    <mergeCell ref="E2407:F2407"/>
    <mergeCell ref="E2392:F2392"/>
    <mergeCell ref="E2397:F2397"/>
    <mergeCell ref="E2398:F2398"/>
    <mergeCell ref="E2399:F2399"/>
    <mergeCell ref="E2388:F2388"/>
    <mergeCell ref="E2389:F2389"/>
    <mergeCell ref="E2390:F2390"/>
    <mergeCell ref="E2824:F2824"/>
    <mergeCell ref="E2825:F2825"/>
    <mergeCell ref="E2833:F2833"/>
    <mergeCell ref="E2842:F2842"/>
    <mergeCell ref="E2851:F2851"/>
    <mergeCell ref="E2860:F2860"/>
    <mergeCell ref="E2730:F2730"/>
    <mergeCell ref="E2737:F2737"/>
    <mergeCell ref="E2738:F2738"/>
    <mergeCell ref="E2749:F2749"/>
    <mergeCell ref="E2750:F2750"/>
    <mergeCell ref="E2751:F2751"/>
    <mergeCell ref="E2756:F2756"/>
    <mergeCell ref="E2757:F2757"/>
    <mergeCell ref="E2758:F2758"/>
    <mergeCell ref="E2763:F2763"/>
    <mergeCell ref="E2764:F2764"/>
    <mergeCell ref="E2765:F2765"/>
    <mergeCell ref="E2773:F2773"/>
    <mergeCell ref="E2766:F2766"/>
    <mergeCell ref="E2752:F2752"/>
    <mergeCell ref="E2759:F2759"/>
    <mergeCell ref="E2770:F2770"/>
    <mergeCell ref="E2771:F2771"/>
    <mergeCell ref="E2772:F2772"/>
    <mergeCell ref="E2794:F2794"/>
    <mergeCell ref="E2801:F2801"/>
    <mergeCell ref="E2787:F2787"/>
    <mergeCell ref="E2780:F2780"/>
    <mergeCell ref="E2777:F2777"/>
    <mergeCell ref="E2778:F2778"/>
    <mergeCell ref="E2779:F2779"/>
  </mergeCells>
  <pageMargins left="0.51181102362204722" right="0.51181102362204722" top="0.78740157480314965" bottom="0.78740157480314965" header="0.31496062992125984" footer="0.31496062992125984"/>
  <pageSetup paperSize="9" scale="44" fitToHeight="0" orientation="portrait" r:id="rId1"/>
  <headerFooter>
    <oddFooter>Página &amp;P de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693AE-E475-4518-B5A5-5EDF6EF8C132}">
  <sheetPr>
    <pageSetUpPr fitToPage="1"/>
  </sheetPr>
  <dimension ref="A1:I2451"/>
  <sheetViews>
    <sheetView view="pageBreakPreview" zoomScaleNormal="100" zoomScaleSheetLayoutView="100" workbookViewId="0">
      <selection activeCell="B1" sqref="A1:G2422"/>
    </sheetView>
  </sheetViews>
  <sheetFormatPr defaultRowHeight="12.75" x14ac:dyDescent="0.2"/>
  <cols>
    <col min="1" max="1" width="15.33203125" style="9" customWidth="1"/>
    <col min="2" max="2" width="151.1640625" style="9" bestFit="1" customWidth="1"/>
    <col min="3" max="4" width="13.33203125" style="9" customWidth="1"/>
    <col min="5" max="5" width="19" style="9" bestFit="1" customWidth="1"/>
    <col min="6" max="7" width="18.83203125" style="9" bestFit="1" customWidth="1"/>
    <col min="8" max="8" width="9.33203125" style="9"/>
    <col min="9" max="9" width="18.83203125" style="83" customWidth="1"/>
    <col min="10" max="16384" width="9.33203125" style="9"/>
  </cols>
  <sheetData>
    <row r="1" spans="1:7" ht="14.25" customHeight="1" x14ac:dyDescent="0.2">
      <c r="A1" s="84"/>
      <c r="B1" s="543" t="s">
        <v>69</v>
      </c>
      <c r="C1" s="543"/>
      <c r="D1" s="543"/>
      <c r="E1" s="543"/>
      <c r="F1" s="543"/>
      <c r="G1" s="544"/>
    </row>
    <row r="2" spans="1:7" ht="14.25" customHeight="1" x14ac:dyDescent="0.2">
      <c r="A2" s="86"/>
      <c r="B2" s="545"/>
      <c r="C2" s="545"/>
      <c r="D2" s="545"/>
      <c r="E2" s="545"/>
      <c r="F2" s="545"/>
      <c r="G2" s="546"/>
    </row>
    <row r="3" spans="1:7" ht="14.25" x14ac:dyDescent="0.2">
      <c r="A3" s="86"/>
      <c r="B3" s="263"/>
      <c r="C3" s="540" t="s">
        <v>2908</v>
      </c>
      <c r="D3" s="540"/>
      <c r="E3" s="540"/>
      <c r="F3" s="540"/>
      <c r="G3" s="541"/>
    </row>
    <row r="4" spans="1:7" ht="14.25" x14ac:dyDescent="0.2">
      <c r="A4" s="86"/>
      <c r="B4" s="263"/>
      <c r="C4" s="263"/>
      <c r="D4" s="540" t="s">
        <v>2909</v>
      </c>
      <c r="E4" s="540"/>
      <c r="F4" s="540"/>
      <c r="G4" s="541"/>
    </row>
    <row r="5" spans="1:7" ht="14.25" x14ac:dyDescent="0.2">
      <c r="A5" s="86"/>
      <c r="B5" s="263"/>
      <c r="C5" s="263"/>
      <c r="D5" s="542" t="s">
        <v>2911</v>
      </c>
      <c r="E5" s="540"/>
      <c r="F5" s="540"/>
      <c r="G5" s="541"/>
    </row>
    <row r="6" spans="1:7" ht="14.25" x14ac:dyDescent="0.2">
      <c r="A6" s="86"/>
      <c r="B6" s="263"/>
      <c r="C6" s="263"/>
      <c r="D6" s="540" t="s">
        <v>2910</v>
      </c>
      <c r="E6" s="540"/>
      <c r="F6" s="540"/>
      <c r="G6" s="541"/>
    </row>
    <row r="7" spans="1:7" ht="14.25" x14ac:dyDescent="0.2">
      <c r="A7" s="86"/>
      <c r="B7" s="131"/>
      <c r="C7" s="148"/>
      <c r="D7" s="148"/>
      <c r="E7" s="148"/>
      <c r="F7" s="148"/>
      <c r="G7" s="130"/>
    </row>
    <row r="8" spans="1:7" ht="14.25" x14ac:dyDescent="0.2">
      <c r="A8" s="86"/>
      <c r="B8" s="131"/>
      <c r="C8" s="148"/>
      <c r="D8" s="148"/>
      <c r="E8" s="148"/>
      <c r="F8" s="148"/>
      <c r="G8" s="130"/>
    </row>
    <row r="9" spans="1:7" ht="14.25" x14ac:dyDescent="0.2">
      <c r="A9" s="556"/>
      <c r="B9" s="536"/>
      <c r="C9" s="148"/>
      <c r="D9" s="148"/>
      <c r="E9" s="148"/>
      <c r="F9" s="148"/>
      <c r="G9" s="130"/>
    </row>
    <row r="10" spans="1:7" ht="30" customHeight="1" x14ac:dyDescent="0.2">
      <c r="A10" s="547" t="s">
        <v>1421</v>
      </c>
      <c r="B10" s="548"/>
      <c r="C10" s="548"/>
      <c r="D10" s="548"/>
      <c r="E10" s="548"/>
      <c r="F10" s="548"/>
      <c r="G10" s="549"/>
    </row>
    <row r="11" spans="1:7" ht="14.25" x14ac:dyDescent="0.2">
      <c r="A11" s="550" t="s">
        <v>1422</v>
      </c>
      <c r="B11" s="551"/>
      <c r="C11" s="551"/>
      <c r="D11" s="551"/>
      <c r="E11" s="551"/>
      <c r="F11" s="551"/>
      <c r="G11" s="552"/>
    </row>
    <row r="12" spans="1:7" ht="14.25" x14ac:dyDescent="0.2">
      <c r="A12" s="86" t="s">
        <v>1423</v>
      </c>
      <c r="B12" s="131"/>
      <c r="C12" s="263"/>
      <c r="D12" s="263"/>
      <c r="E12" s="535"/>
      <c r="F12" s="535"/>
      <c r="G12" s="535"/>
    </row>
    <row r="13" spans="1:7" ht="14.25" x14ac:dyDescent="0.2">
      <c r="A13" s="550" t="s">
        <v>1424</v>
      </c>
      <c r="B13" s="551"/>
      <c r="C13" s="551"/>
      <c r="D13" s="551"/>
      <c r="E13" s="551"/>
      <c r="F13" s="551"/>
      <c r="G13" s="552"/>
    </row>
    <row r="14" spans="1:7" ht="14.25" x14ac:dyDescent="0.2">
      <c r="A14" s="550" t="s">
        <v>3948</v>
      </c>
      <c r="B14" s="551"/>
      <c r="C14" s="265"/>
      <c r="D14" s="265"/>
      <c r="E14" s="265"/>
      <c r="F14" s="265"/>
      <c r="G14" s="266"/>
    </row>
    <row r="15" spans="1:7" ht="14.25" x14ac:dyDescent="0.2">
      <c r="A15" s="264"/>
      <c r="B15" s="265"/>
      <c r="C15" s="263"/>
      <c r="D15" s="263"/>
      <c r="E15" s="535"/>
      <c r="F15" s="535"/>
      <c r="G15" s="535"/>
    </row>
    <row r="16" spans="1:7" ht="14.25" x14ac:dyDescent="0.2">
      <c r="A16" s="550" t="s">
        <v>125</v>
      </c>
      <c r="B16" s="551"/>
      <c r="C16" s="263"/>
      <c r="D16" s="263"/>
      <c r="E16" s="535"/>
      <c r="F16" s="535"/>
      <c r="G16" s="535"/>
    </row>
    <row r="17" spans="1:7" ht="14.25" x14ac:dyDescent="0.2">
      <c r="A17" s="550" t="s">
        <v>124</v>
      </c>
      <c r="B17" s="551"/>
      <c r="C17" s="536"/>
      <c r="D17" s="536"/>
      <c r="E17" s="536"/>
      <c r="F17" s="536"/>
      <c r="G17" s="535"/>
    </row>
    <row r="18" spans="1:7" ht="15" thickBot="1" x14ac:dyDescent="0.25">
      <c r="A18" s="537"/>
      <c r="B18" s="538"/>
      <c r="C18" s="538"/>
      <c r="D18" s="538"/>
      <c r="E18" s="538"/>
      <c r="F18" s="538"/>
      <c r="G18" s="539"/>
    </row>
    <row r="19" spans="1:7" ht="14.25" x14ac:dyDescent="0.2">
      <c r="A19" s="553" t="s">
        <v>2912</v>
      </c>
      <c r="B19" s="554"/>
      <c r="C19" s="554"/>
      <c r="D19" s="554"/>
      <c r="E19" s="554"/>
      <c r="F19" s="554"/>
      <c r="G19" s="555"/>
    </row>
    <row r="20" spans="1:7" x14ac:dyDescent="0.2">
      <c r="A20" s="172"/>
      <c r="G20" s="173"/>
    </row>
    <row r="21" spans="1:7" ht="12.75" customHeight="1" x14ac:dyDescent="0.2">
      <c r="A21" s="564" t="s">
        <v>2873</v>
      </c>
      <c r="B21" s="565"/>
      <c r="C21" s="565"/>
      <c r="D21" s="565"/>
      <c r="E21" s="565"/>
      <c r="F21" s="565"/>
      <c r="G21" s="566"/>
    </row>
    <row r="22" spans="1:7" ht="28.5" x14ac:dyDescent="0.2">
      <c r="A22" s="567" t="s">
        <v>1495</v>
      </c>
      <c r="B22" s="568"/>
      <c r="C22" s="149" t="s">
        <v>2874</v>
      </c>
      <c r="D22" s="150" t="s">
        <v>2875</v>
      </c>
      <c r="E22" s="150" t="s">
        <v>2876</v>
      </c>
      <c r="F22" s="150" t="s">
        <v>2877</v>
      </c>
      <c r="G22" s="174" t="s">
        <v>127</v>
      </c>
    </row>
    <row r="23" spans="1:7" ht="16.5" customHeight="1" x14ac:dyDescent="0.2">
      <c r="A23" s="175">
        <v>370</v>
      </c>
      <c r="B23" s="152" t="s">
        <v>2879</v>
      </c>
      <c r="C23" s="151" t="s">
        <v>68</v>
      </c>
      <c r="D23" s="151" t="s">
        <v>14</v>
      </c>
      <c r="E23" s="153">
        <v>0.02</v>
      </c>
      <c r="F23" s="154">
        <v>75</v>
      </c>
      <c r="G23" s="176">
        <f t="shared" ref="G23:G30" si="0">F23*E23</f>
        <v>1.5</v>
      </c>
    </row>
    <row r="24" spans="1:7" ht="16.5" customHeight="1" x14ac:dyDescent="0.2">
      <c r="A24" s="175" t="s">
        <v>2880</v>
      </c>
      <c r="B24" s="152" t="s">
        <v>2881</v>
      </c>
      <c r="C24" s="151" t="s">
        <v>68</v>
      </c>
      <c r="D24" s="151" t="s">
        <v>1</v>
      </c>
      <c r="E24" s="153">
        <v>1</v>
      </c>
      <c r="F24" s="154">
        <v>198.76</v>
      </c>
      <c r="G24" s="176">
        <f t="shared" si="0"/>
        <v>198.76</v>
      </c>
    </row>
    <row r="25" spans="1:7" ht="16.5" customHeight="1" x14ac:dyDescent="0.2">
      <c r="A25" s="175" t="s">
        <v>2882</v>
      </c>
      <c r="B25" s="152" t="s">
        <v>2883</v>
      </c>
      <c r="C25" s="151" t="s">
        <v>68</v>
      </c>
      <c r="D25" s="151" t="s">
        <v>1</v>
      </c>
      <c r="E25" s="153">
        <v>1</v>
      </c>
      <c r="F25" s="154">
        <v>616.74</v>
      </c>
      <c r="G25" s="176">
        <f t="shared" si="0"/>
        <v>616.74</v>
      </c>
    </row>
    <row r="26" spans="1:7" ht="14.25" x14ac:dyDescent="0.2">
      <c r="A26" s="175" t="s">
        <v>2884</v>
      </c>
      <c r="B26" s="152" t="s">
        <v>2885</v>
      </c>
      <c r="C26" s="151" t="s">
        <v>68</v>
      </c>
      <c r="D26" s="151" t="s">
        <v>25</v>
      </c>
      <c r="E26" s="153">
        <v>1</v>
      </c>
      <c r="F26" s="154">
        <v>16.05</v>
      </c>
      <c r="G26" s="176">
        <f t="shared" si="0"/>
        <v>16.05</v>
      </c>
    </row>
    <row r="27" spans="1:7" ht="14.25" x14ac:dyDescent="0.2">
      <c r="A27" s="175" t="s">
        <v>2886</v>
      </c>
      <c r="B27" s="152" t="s">
        <v>2887</v>
      </c>
      <c r="C27" s="151" t="s">
        <v>68</v>
      </c>
      <c r="D27" s="151" t="s">
        <v>8</v>
      </c>
      <c r="E27" s="153">
        <v>8</v>
      </c>
      <c r="F27" s="154">
        <v>4.12</v>
      </c>
      <c r="G27" s="176">
        <f t="shared" si="0"/>
        <v>32.96</v>
      </c>
    </row>
    <row r="28" spans="1:7" ht="28.5" x14ac:dyDescent="0.2">
      <c r="A28" s="175" t="s">
        <v>2888</v>
      </c>
      <c r="B28" s="152" t="s">
        <v>2889</v>
      </c>
      <c r="C28" s="151" t="s">
        <v>68</v>
      </c>
      <c r="D28" s="151" t="s">
        <v>8</v>
      </c>
      <c r="E28" s="153">
        <v>30</v>
      </c>
      <c r="F28" s="154">
        <v>24.09</v>
      </c>
      <c r="G28" s="176">
        <f t="shared" si="0"/>
        <v>722.7</v>
      </c>
    </row>
    <row r="29" spans="1:7" ht="14.25" x14ac:dyDescent="0.2">
      <c r="A29" s="175" t="s">
        <v>2890</v>
      </c>
      <c r="B29" s="152" t="s">
        <v>2891</v>
      </c>
      <c r="C29" s="151" t="s">
        <v>68</v>
      </c>
      <c r="D29" s="151" t="s">
        <v>8</v>
      </c>
      <c r="E29" s="153">
        <v>5</v>
      </c>
      <c r="F29" s="154">
        <v>21.196999999999999</v>
      </c>
      <c r="G29" s="176">
        <f t="shared" si="0"/>
        <v>105.985</v>
      </c>
    </row>
    <row r="30" spans="1:7" ht="14.25" x14ac:dyDescent="0.2">
      <c r="A30" s="175" t="s">
        <v>2890</v>
      </c>
      <c r="B30" s="152" t="s">
        <v>2891</v>
      </c>
      <c r="C30" s="151" t="s">
        <v>68</v>
      </c>
      <c r="D30" s="151" t="s">
        <v>8</v>
      </c>
      <c r="E30" s="153">
        <v>5</v>
      </c>
      <c r="F30" s="154">
        <f>F29</f>
        <v>21.196999999999999</v>
      </c>
      <c r="G30" s="176">
        <f t="shared" si="0"/>
        <v>105.985</v>
      </c>
    </row>
    <row r="31" spans="1:7" ht="14.25" x14ac:dyDescent="0.2">
      <c r="A31" s="177"/>
      <c r="B31" s="178"/>
      <c r="C31" s="178"/>
      <c r="D31" s="178"/>
      <c r="E31" s="557" t="s">
        <v>2892</v>
      </c>
      <c r="F31" s="557"/>
      <c r="G31" s="179">
        <f>SUM(G23:G30)</f>
        <v>1800.6799999999998</v>
      </c>
    </row>
    <row r="32" spans="1:7" ht="28.5" x14ac:dyDescent="0.2">
      <c r="A32" s="558" t="s">
        <v>2893</v>
      </c>
      <c r="B32" s="559"/>
      <c r="C32" s="150" t="s">
        <v>2874</v>
      </c>
      <c r="D32" s="150" t="s">
        <v>2875</v>
      </c>
      <c r="E32" s="150" t="s">
        <v>2876</v>
      </c>
      <c r="F32" s="150" t="s">
        <v>2877</v>
      </c>
      <c r="G32" s="174" t="s">
        <v>127</v>
      </c>
    </row>
    <row r="33" spans="1:9" ht="14.25" x14ac:dyDescent="0.2">
      <c r="A33" s="175" t="s">
        <v>2894</v>
      </c>
      <c r="B33" s="152" t="s">
        <v>2895</v>
      </c>
      <c r="C33" s="151" t="s">
        <v>68</v>
      </c>
      <c r="D33" s="151" t="s">
        <v>1489</v>
      </c>
      <c r="E33" s="153">
        <v>4</v>
      </c>
      <c r="F33" s="154">
        <v>29.77</v>
      </c>
      <c r="G33" s="176">
        <f>F33*E33</f>
        <v>119.08</v>
      </c>
    </row>
    <row r="34" spans="1:9" ht="14.25" x14ac:dyDescent="0.2">
      <c r="A34" s="175" t="s">
        <v>2896</v>
      </c>
      <c r="B34" s="152" t="s">
        <v>2897</v>
      </c>
      <c r="C34" s="151" t="s">
        <v>68</v>
      </c>
      <c r="D34" s="151" t="s">
        <v>1489</v>
      </c>
      <c r="E34" s="153">
        <v>8</v>
      </c>
      <c r="F34" s="154">
        <v>35.69</v>
      </c>
      <c r="G34" s="176">
        <f>F34*E34</f>
        <v>285.52</v>
      </c>
    </row>
    <row r="35" spans="1:9" ht="14.25" x14ac:dyDescent="0.2">
      <c r="A35" s="175" t="s">
        <v>2898</v>
      </c>
      <c r="B35" s="152" t="s">
        <v>2899</v>
      </c>
      <c r="C35" s="151" t="s">
        <v>68</v>
      </c>
      <c r="D35" s="151" t="s">
        <v>1489</v>
      </c>
      <c r="E35" s="153">
        <v>8</v>
      </c>
      <c r="F35" s="154">
        <v>32.57</v>
      </c>
      <c r="G35" s="176">
        <f>F35*E35</f>
        <v>260.56</v>
      </c>
    </row>
    <row r="36" spans="1:9" ht="14.25" x14ac:dyDescent="0.2">
      <c r="A36" s="175" t="s">
        <v>2900</v>
      </c>
      <c r="B36" s="152" t="s">
        <v>2901</v>
      </c>
      <c r="C36" s="151" t="s">
        <v>68</v>
      </c>
      <c r="D36" s="151" t="s">
        <v>1489</v>
      </c>
      <c r="E36" s="153">
        <v>8.1199999999999992</v>
      </c>
      <c r="F36" s="154">
        <v>28.17</v>
      </c>
      <c r="G36" s="176">
        <f>F36*E36</f>
        <v>228.74039999999999</v>
      </c>
    </row>
    <row r="37" spans="1:9" ht="14.25" x14ac:dyDescent="0.2">
      <c r="A37" s="177"/>
      <c r="B37" s="178"/>
      <c r="C37" s="178"/>
      <c r="D37" s="178"/>
      <c r="E37" s="557" t="s">
        <v>2902</v>
      </c>
      <c r="F37" s="557"/>
      <c r="G37" s="179">
        <f>SUM(G33:G36)</f>
        <v>893.90039999999999</v>
      </c>
    </row>
    <row r="38" spans="1:9" ht="28.5" x14ac:dyDescent="0.2">
      <c r="A38" s="558" t="s">
        <v>2903</v>
      </c>
      <c r="B38" s="559"/>
      <c r="C38" s="150" t="s">
        <v>2874</v>
      </c>
      <c r="D38" s="150" t="s">
        <v>2875</v>
      </c>
      <c r="E38" s="150" t="s">
        <v>2876</v>
      </c>
      <c r="F38" s="150" t="s">
        <v>2877</v>
      </c>
      <c r="G38" s="174" t="s">
        <v>127</v>
      </c>
    </row>
    <row r="39" spans="1:9" ht="14.25" x14ac:dyDescent="0.2">
      <c r="A39" s="175" t="s">
        <v>2904</v>
      </c>
      <c r="B39" s="152" t="s">
        <v>2905</v>
      </c>
      <c r="C39" s="151" t="s">
        <v>68</v>
      </c>
      <c r="D39" s="151" t="s">
        <v>8</v>
      </c>
      <c r="E39" s="153">
        <v>17</v>
      </c>
      <c r="F39" s="154">
        <v>15.21</v>
      </c>
      <c r="G39" s="176">
        <f>F39*E39</f>
        <v>258.57</v>
      </c>
    </row>
    <row r="40" spans="1:9" ht="14.25" x14ac:dyDescent="0.2">
      <c r="A40" s="177"/>
      <c r="B40" s="178"/>
      <c r="C40" s="178"/>
      <c r="D40" s="178"/>
      <c r="E40" s="557" t="s">
        <v>2906</v>
      </c>
      <c r="F40" s="557"/>
      <c r="G40" s="179">
        <f>G39</f>
        <v>258.57</v>
      </c>
    </row>
    <row r="41" spans="1:9" ht="14.25" x14ac:dyDescent="0.2">
      <c r="A41" s="177"/>
      <c r="B41" s="178"/>
      <c r="C41" s="178"/>
      <c r="D41" s="178"/>
      <c r="E41" s="563" t="s">
        <v>2907</v>
      </c>
      <c r="F41" s="563"/>
      <c r="G41" s="180">
        <f>SUM(G40,G37,G31)</f>
        <v>2953.1503999999995</v>
      </c>
    </row>
    <row r="42" spans="1:9" ht="14.25" x14ac:dyDescent="0.2">
      <c r="A42" s="181"/>
      <c r="B42" s="74"/>
      <c r="C42" s="74"/>
      <c r="D42" s="74"/>
      <c r="E42" s="74"/>
      <c r="F42" s="74"/>
      <c r="G42" s="182"/>
    </row>
    <row r="43" spans="1:9" s="74" customFormat="1" ht="14.25" x14ac:dyDescent="0.2">
      <c r="A43" s="560" t="s">
        <v>2913</v>
      </c>
      <c r="B43" s="561"/>
      <c r="C43" s="561"/>
      <c r="D43" s="561"/>
      <c r="E43" s="561"/>
      <c r="F43" s="561"/>
      <c r="G43" s="562"/>
      <c r="I43" s="188"/>
    </row>
    <row r="44" spans="1:9" s="74" customFormat="1" ht="28.5" x14ac:dyDescent="0.2">
      <c r="A44" s="558" t="s">
        <v>2893</v>
      </c>
      <c r="B44" s="559"/>
      <c r="C44" s="150" t="s">
        <v>2874</v>
      </c>
      <c r="D44" s="150" t="s">
        <v>2875</v>
      </c>
      <c r="E44" s="150" t="s">
        <v>2876</v>
      </c>
      <c r="F44" s="150" t="s">
        <v>2877</v>
      </c>
      <c r="G44" s="174" t="s">
        <v>127</v>
      </c>
      <c r="I44" s="188"/>
    </row>
    <row r="45" spans="1:9" s="74" customFormat="1" ht="14.25" x14ac:dyDescent="0.2">
      <c r="A45" s="175" t="s">
        <v>2914</v>
      </c>
      <c r="B45" s="152" t="s">
        <v>2915</v>
      </c>
      <c r="C45" s="151" t="s">
        <v>68</v>
      </c>
      <c r="D45" s="151" t="s">
        <v>1720</v>
      </c>
      <c r="E45" s="153">
        <v>14</v>
      </c>
      <c r="F45" s="154">
        <v>6499.0839999999998</v>
      </c>
      <c r="G45" s="176">
        <f>F45*E45</f>
        <v>90987.175999999992</v>
      </c>
      <c r="I45" s="188"/>
    </row>
    <row r="46" spans="1:9" s="74" customFormat="1" ht="14.25" x14ac:dyDescent="0.2">
      <c r="A46" s="175" t="s">
        <v>2916</v>
      </c>
      <c r="B46" s="152" t="s">
        <v>2917</v>
      </c>
      <c r="C46" s="151" t="s">
        <v>68</v>
      </c>
      <c r="D46" s="151" t="s">
        <v>1720</v>
      </c>
      <c r="E46" s="153">
        <v>14</v>
      </c>
      <c r="F46" s="154">
        <v>8369.11</v>
      </c>
      <c r="G46" s="176">
        <f t="shared" ref="G46:G49" si="1">F46*E46</f>
        <v>117167.54000000001</v>
      </c>
      <c r="I46" s="188"/>
    </row>
    <row r="47" spans="1:9" s="74" customFormat="1" ht="14.25" x14ac:dyDescent="0.2">
      <c r="A47" s="175">
        <v>93565</v>
      </c>
      <c r="B47" s="152" t="s">
        <v>2918</v>
      </c>
      <c r="C47" s="151" t="s">
        <v>68</v>
      </c>
      <c r="D47" s="151" t="s">
        <v>1720</v>
      </c>
      <c r="E47" s="153">
        <v>7</v>
      </c>
      <c r="F47" s="154">
        <v>21240.35</v>
      </c>
      <c r="G47" s="176">
        <f t="shared" si="1"/>
        <v>148682.44999999998</v>
      </c>
      <c r="I47" s="188"/>
    </row>
    <row r="48" spans="1:9" s="74" customFormat="1" ht="14.25" x14ac:dyDescent="0.2">
      <c r="A48" s="175">
        <v>94295</v>
      </c>
      <c r="B48" s="152" t="s">
        <v>2919</v>
      </c>
      <c r="C48" s="151" t="s">
        <v>68</v>
      </c>
      <c r="D48" s="151" t="s">
        <v>1720</v>
      </c>
      <c r="E48" s="153">
        <v>14</v>
      </c>
      <c r="F48" s="154">
        <v>13327.43</v>
      </c>
      <c r="G48" s="176">
        <f t="shared" si="1"/>
        <v>186584.02000000002</v>
      </c>
      <c r="I48" s="188"/>
    </row>
    <row r="49" spans="1:9" s="74" customFormat="1" ht="14.25" x14ac:dyDescent="0.2">
      <c r="A49" s="175" t="s">
        <v>2920</v>
      </c>
      <c r="B49" s="152" t="s">
        <v>2921</v>
      </c>
      <c r="C49" s="151" t="s">
        <v>68</v>
      </c>
      <c r="D49" s="151" t="s">
        <v>1720</v>
      </c>
      <c r="E49" s="153">
        <v>14</v>
      </c>
      <c r="F49" s="154">
        <v>5022.99</v>
      </c>
      <c r="G49" s="176">
        <f t="shared" si="1"/>
        <v>70321.86</v>
      </c>
      <c r="I49" s="188"/>
    </row>
    <row r="50" spans="1:9" s="74" customFormat="1" ht="14.25" x14ac:dyDescent="0.2">
      <c r="A50" s="177"/>
      <c r="B50" s="178"/>
      <c r="C50" s="178"/>
      <c r="D50" s="178"/>
      <c r="E50" s="557" t="s">
        <v>2902</v>
      </c>
      <c r="F50" s="557"/>
      <c r="G50" s="179">
        <f>SUM(G45:G49)</f>
        <v>613743.04599999997</v>
      </c>
      <c r="I50" s="188"/>
    </row>
    <row r="51" spans="1:9" s="74" customFormat="1" ht="14.25" x14ac:dyDescent="0.2">
      <c r="A51" s="177"/>
      <c r="B51" s="178"/>
      <c r="C51" s="178"/>
      <c r="D51" s="178"/>
      <c r="E51" s="563" t="s">
        <v>2907</v>
      </c>
      <c r="F51" s="563"/>
      <c r="G51" s="180">
        <f>G50</f>
        <v>613743.04599999997</v>
      </c>
      <c r="I51" s="188"/>
    </row>
    <row r="52" spans="1:9" s="74" customFormat="1" ht="14.25" x14ac:dyDescent="0.2">
      <c r="A52" s="181"/>
      <c r="G52" s="182"/>
      <c r="I52" s="188"/>
    </row>
    <row r="53" spans="1:9" s="74" customFormat="1" ht="14.25" customHeight="1" x14ac:dyDescent="0.2">
      <c r="A53" s="573" t="s">
        <v>2922</v>
      </c>
      <c r="B53" s="574"/>
      <c r="C53" s="574"/>
      <c r="D53" s="574"/>
      <c r="E53" s="574"/>
      <c r="F53" s="574"/>
      <c r="G53" s="575"/>
      <c r="I53" s="188"/>
    </row>
    <row r="54" spans="1:9" s="74" customFormat="1" ht="28.5" x14ac:dyDescent="0.2">
      <c r="A54" s="576" t="s">
        <v>1719</v>
      </c>
      <c r="B54" s="577"/>
      <c r="C54" s="155" t="s">
        <v>2874</v>
      </c>
      <c r="D54" s="155" t="s">
        <v>2875</v>
      </c>
      <c r="E54" s="155" t="s">
        <v>2876</v>
      </c>
      <c r="F54" s="155" t="s">
        <v>2877</v>
      </c>
      <c r="G54" s="183" t="s">
        <v>127</v>
      </c>
      <c r="I54" s="188"/>
    </row>
    <row r="55" spans="1:9" s="74" customFormat="1" ht="28.5" x14ac:dyDescent="0.2">
      <c r="A55" s="175" t="s">
        <v>2923</v>
      </c>
      <c r="B55" s="152" t="s">
        <v>422</v>
      </c>
      <c r="C55" s="151" t="s">
        <v>68</v>
      </c>
      <c r="D55" s="151" t="s">
        <v>1720</v>
      </c>
      <c r="E55" s="153">
        <v>1</v>
      </c>
      <c r="F55" s="154">
        <v>640.62</v>
      </c>
      <c r="G55" s="176">
        <v>640.62</v>
      </c>
      <c r="I55" s="188"/>
    </row>
    <row r="56" spans="1:9" s="74" customFormat="1" ht="14.25" customHeight="1" x14ac:dyDescent="0.2">
      <c r="A56" s="177"/>
      <c r="B56" s="178"/>
      <c r="C56" s="178"/>
      <c r="D56" s="178"/>
      <c r="E56" s="557" t="s">
        <v>2924</v>
      </c>
      <c r="F56" s="557"/>
      <c r="G56" s="179">
        <v>640.62</v>
      </c>
      <c r="I56" s="188"/>
    </row>
    <row r="57" spans="1:9" s="74" customFormat="1" ht="14.25" customHeight="1" x14ac:dyDescent="0.2">
      <c r="A57" s="177"/>
      <c r="B57" s="178"/>
      <c r="C57" s="178"/>
      <c r="D57" s="178"/>
      <c r="E57" s="563" t="s">
        <v>2907</v>
      </c>
      <c r="F57" s="563"/>
      <c r="G57" s="180">
        <v>640.62</v>
      </c>
      <c r="I57" s="188"/>
    </row>
    <row r="58" spans="1:9" s="74" customFormat="1" ht="14.25" x14ac:dyDescent="0.2">
      <c r="A58" s="181"/>
      <c r="G58" s="182"/>
      <c r="I58" s="188"/>
    </row>
    <row r="59" spans="1:9" s="74" customFormat="1" ht="14.25" x14ac:dyDescent="0.2">
      <c r="A59" s="570" t="s">
        <v>2925</v>
      </c>
      <c r="B59" s="571"/>
      <c r="C59" s="571"/>
      <c r="D59" s="571"/>
      <c r="E59" s="571"/>
      <c r="F59" s="571"/>
      <c r="G59" s="572"/>
      <c r="I59" s="188"/>
    </row>
    <row r="60" spans="1:9" s="74" customFormat="1" ht="28.5" x14ac:dyDescent="0.2">
      <c r="A60" s="558" t="s">
        <v>1719</v>
      </c>
      <c r="B60" s="559"/>
      <c r="C60" s="150" t="s">
        <v>2874</v>
      </c>
      <c r="D60" s="150" t="s">
        <v>2875</v>
      </c>
      <c r="E60" s="150" t="s">
        <v>2876</v>
      </c>
      <c r="F60" s="150" t="s">
        <v>2877</v>
      </c>
      <c r="G60" s="174" t="s">
        <v>127</v>
      </c>
      <c r="I60" s="188"/>
    </row>
    <row r="61" spans="1:9" s="74" customFormat="1" ht="28.5" x14ac:dyDescent="0.2">
      <c r="A61" s="175" t="s">
        <v>2926</v>
      </c>
      <c r="B61" s="152" t="s">
        <v>426</v>
      </c>
      <c r="C61" s="151" t="s">
        <v>68</v>
      </c>
      <c r="D61" s="151" t="s">
        <v>1720</v>
      </c>
      <c r="E61" s="153">
        <v>1</v>
      </c>
      <c r="F61" s="154">
        <v>820</v>
      </c>
      <c r="G61" s="176">
        <v>820</v>
      </c>
      <c r="I61" s="188"/>
    </row>
    <row r="62" spans="1:9" s="74" customFormat="1" ht="14.25" x14ac:dyDescent="0.2">
      <c r="A62" s="177"/>
      <c r="B62" s="178"/>
      <c r="C62" s="178"/>
      <c r="D62" s="178"/>
      <c r="E62" s="557" t="s">
        <v>2924</v>
      </c>
      <c r="F62" s="557"/>
      <c r="G62" s="179">
        <v>820</v>
      </c>
      <c r="I62" s="188"/>
    </row>
    <row r="63" spans="1:9" s="74" customFormat="1" ht="14.25" x14ac:dyDescent="0.2">
      <c r="A63" s="177"/>
      <c r="B63" s="178"/>
      <c r="C63" s="178"/>
      <c r="D63" s="178"/>
      <c r="E63" s="563" t="s">
        <v>2907</v>
      </c>
      <c r="F63" s="563"/>
      <c r="G63" s="180">
        <v>820</v>
      </c>
      <c r="I63" s="188"/>
    </row>
    <row r="64" spans="1:9" s="74" customFormat="1" ht="14.25" x14ac:dyDescent="0.2">
      <c r="A64" s="177"/>
      <c r="B64" s="178"/>
      <c r="C64" s="569"/>
      <c r="D64" s="569"/>
      <c r="E64" s="178"/>
      <c r="F64" s="178"/>
      <c r="G64" s="184"/>
      <c r="I64" s="188"/>
    </row>
    <row r="65" spans="1:9" s="74" customFormat="1" ht="14.25" x14ac:dyDescent="0.2">
      <c r="A65" s="570" t="s">
        <v>2927</v>
      </c>
      <c r="B65" s="571"/>
      <c r="C65" s="571"/>
      <c r="D65" s="571"/>
      <c r="E65" s="571"/>
      <c r="F65" s="571"/>
      <c r="G65" s="572"/>
      <c r="I65" s="188"/>
    </row>
    <row r="66" spans="1:9" s="74" customFormat="1" ht="28.5" x14ac:dyDescent="0.2">
      <c r="A66" s="558" t="s">
        <v>1719</v>
      </c>
      <c r="B66" s="559"/>
      <c r="C66" s="150" t="s">
        <v>2874</v>
      </c>
      <c r="D66" s="150" t="s">
        <v>2875</v>
      </c>
      <c r="E66" s="150" t="s">
        <v>2876</v>
      </c>
      <c r="F66" s="150" t="s">
        <v>2877</v>
      </c>
      <c r="G66" s="174" t="s">
        <v>127</v>
      </c>
      <c r="I66" s="188"/>
    </row>
    <row r="67" spans="1:9" s="74" customFormat="1" ht="28.5" x14ac:dyDescent="0.2">
      <c r="A67" s="175" t="s">
        <v>2928</v>
      </c>
      <c r="B67" s="152" t="s">
        <v>428</v>
      </c>
      <c r="C67" s="151" t="s">
        <v>68</v>
      </c>
      <c r="D67" s="151" t="s">
        <v>1720</v>
      </c>
      <c r="E67" s="153">
        <v>1</v>
      </c>
      <c r="F67" s="154">
        <v>1025</v>
      </c>
      <c r="G67" s="176">
        <v>1025</v>
      </c>
      <c r="I67" s="188"/>
    </row>
    <row r="68" spans="1:9" s="74" customFormat="1" ht="14.25" x14ac:dyDescent="0.2">
      <c r="A68" s="177"/>
      <c r="B68" s="178"/>
      <c r="C68" s="178"/>
      <c r="D68" s="178"/>
      <c r="E68" s="557" t="s">
        <v>2924</v>
      </c>
      <c r="F68" s="557"/>
      <c r="G68" s="179">
        <v>1025</v>
      </c>
      <c r="I68" s="188"/>
    </row>
    <row r="69" spans="1:9" s="74" customFormat="1" ht="14.25" x14ac:dyDescent="0.2">
      <c r="A69" s="177"/>
      <c r="B69" s="178"/>
      <c r="C69" s="178"/>
      <c r="D69" s="178"/>
      <c r="E69" s="563" t="s">
        <v>2907</v>
      </c>
      <c r="F69" s="563"/>
      <c r="G69" s="180">
        <v>1025</v>
      </c>
      <c r="I69" s="188"/>
    </row>
    <row r="70" spans="1:9" s="74" customFormat="1" ht="14.25" x14ac:dyDescent="0.2">
      <c r="A70" s="177"/>
      <c r="B70" s="178"/>
      <c r="C70" s="569"/>
      <c r="D70" s="569"/>
      <c r="E70" s="178"/>
      <c r="F70" s="178"/>
      <c r="G70" s="184"/>
      <c r="I70" s="188"/>
    </row>
    <row r="71" spans="1:9" s="74" customFormat="1" ht="14.25" x14ac:dyDescent="0.2">
      <c r="A71" s="570" t="s">
        <v>2929</v>
      </c>
      <c r="B71" s="571"/>
      <c r="C71" s="571"/>
      <c r="D71" s="571"/>
      <c r="E71" s="571"/>
      <c r="F71" s="571"/>
      <c r="G71" s="572"/>
      <c r="I71" s="188"/>
    </row>
    <row r="72" spans="1:9" s="74" customFormat="1" ht="28.5" x14ac:dyDescent="0.2">
      <c r="A72" s="558" t="s">
        <v>2930</v>
      </c>
      <c r="B72" s="559"/>
      <c r="C72" s="150" t="s">
        <v>2874</v>
      </c>
      <c r="D72" s="150" t="s">
        <v>2875</v>
      </c>
      <c r="E72" s="150" t="s">
        <v>2876</v>
      </c>
      <c r="F72" s="150" t="s">
        <v>2877</v>
      </c>
      <c r="G72" s="174" t="s">
        <v>127</v>
      </c>
      <c r="I72" s="188"/>
    </row>
    <row r="73" spans="1:9" s="74" customFormat="1" ht="28.5" x14ac:dyDescent="0.2">
      <c r="A73" s="175" t="s">
        <v>2931</v>
      </c>
      <c r="B73" s="152" t="s">
        <v>1637</v>
      </c>
      <c r="C73" s="151" t="s">
        <v>68</v>
      </c>
      <c r="D73" s="151" t="s">
        <v>1514</v>
      </c>
      <c r="E73" s="153">
        <v>6.1199999999999997E-2</v>
      </c>
      <c r="F73" s="154">
        <v>177.02</v>
      </c>
      <c r="G73" s="176">
        <f>F73*E73</f>
        <v>10.833624</v>
      </c>
      <c r="I73" s="188"/>
    </row>
    <row r="74" spans="1:9" s="74" customFormat="1" ht="28.5" x14ac:dyDescent="0.2">
      <c r="A74" s="175" t="s">
        <v>2932</v>
      </c>
      <c r="B74" s="152" t="s">
        <v>1639</v>
      </c>
      <c r="C74" s="151" t="s">
        <v>68</v>
      </c>
      <c r="D74" s="151" t="s">
        <v>1517</v>
      </c>
      <c r="E74" s="153">
        <v>3.4200000000000001E-2</v>
      </c>
      <c r="F74" s="154">
        <v>409.85</v>
      </c>
      <c r="G74" s="176">
        <f>F74*E74</f>
        <v>14.016870000000001</v>
      </c>
      <c r="I74" s="188"/>
    </row>
    <row r="75" spans="1:9" s="74" customFormat="1" ht="14.25" x14ac:dyDescent="0.2">
      <c r="A75" s="177"/>
      <c r="B75" s="178"/>
      <c r="C75" s="178"/>
      <c r="D75" s="178"/>
      <c r="E75" s="557" t="s">
        <v>2933</v>
      </c>
      <c r="F75" s="557"/>
      <c r="G75" s="179">
        <f>SUM(G74,G73)</f>
        <v>24.850494000000001</v>
      </c>
      <c r="I75" s="188"/>
    </row>
    <row r="76" spans="1:9" s="74" customFormat="1" ht="28.5" x14ac:dyDescent="0.2">
      <c r="A76" s="558" t="s">
        <v>1495</v>
      </c>
      <c r="B76" s="559"/>
      <c r="C76" s="150" t="s">
        <v>2874</v>
      </c>
      <c r="D76" s="150" t="s">
        <v>2875</v>
      </c>
      <c r="E76" s="150" t="s">
        <v>2876</v>
      </c>
      <c r="F76" s="150" t="s">
        <v>2877</v>
      </c>
      <c r="G76" s="174" t="s">
        <v>127</v>
      </c>
      <c r="I76" s="188"/>
    </row>
    <row r="77" spans="1:9" s="74" customFormat="1" ht="28.5" x14ac:dyDescent="0.2">
      <c r="A77" s="175" t="s">
        <v>2934</v>
      </c>
      <c r="B77" s="152" t="s">
        <v>1641</v>
      </c>
      <c r="C77" s="151" t="s">
        <v>68</v>
      </c>
      <c r="D77" s="151" t="s">
        <v>14</v>
      </c>
      <c r="E77" s="153">
        <v>1.1480000000000001E-2</v>
      </c>
      <c r="F77" s="154">
        <v>459.13</v>
      </c>
      <c r="G77" s="176">
        <f>F77*E77</f>
        <v>5.2708124000000005</v>
      </c>
      <c r="I77" s="188"/>
    </row>
    <row r="78" spans="1:9" s="74" customFormat="1" ht="14.25" x14ac:dyDescent="0.2">
      <c r="A78" s="177"/>
      <c r="B78" s="178"/>
      <c r="C78" s="178"/>
      <c r="D78" s="178"/>
      <c r="E78" s="557" t="s">
        <v>2892</v>
      </c>
      <c r="F78" s="557"/>
      <c r="G78" s="179">
        <f>G77</f>
        <v>5.2708124000000005</v>
      </c>
      <c r="I78" s="188"/>
    </row>
    <row r="79" spans="1:9" s="74" customFormat="1" ht="28.5" x14ac:dyDescent="0.2">
      <c r="A79" s="558" t="s">
        <v>2893</v>
      </c>
      <c r="B79" s="559"/>
      <c r="C79" s="150" t="s">
        <v>2874</v>
      </c>
      <c r="D79" s="150" t="s">
        <v>2875</v>
      </c>
      <c r="E79" s="150" t="s">
        <v>2876</v>
      </c>
      <c r="F79" s="150" t="s">
        <v>2877</v>
      </c>
      <c r="G79" s="174" t="s">
        <v>127</v>
      </c>
      <c r="I79" s="188"/>
    </row>
    <row r="80" spans="1:9" s="74" customFormat="1" ht="14.25" x14ac:dyDescent="0.2">
      <c r="A80" s="175" t="s">
        <v>2935</v>
      </c>
      <c r="B80" s="152" t="s">
        <v>1635</v>
      </c>
      <c r="C80" s="151" t="s">
        <v>68</v>
      </c>
      <c r="D80" s="151" t="s">
        <v>1489</v>
      </c>
      <c r="E80" s="153">
        <v>6.4000000000000003E-3</v>
      </c>
      <c r="F80" s="154">
        <v>123.76</v>
      </c>
      <c r="G80" s="176">
        <f>F80*E80</f>
        <v>0.7920640000000001</v>
      </c>
      <c r="I80" s="188"/>
    </row>
    <row r="81" spans="1:9" s="74" customFormat="1" ht="14.25" x14ac:dyDescent="0.2">
      <c r="A81" s="175" t="s">
        <v>2900</v>
      </c>
      <c r="B81" s="152" t="s">
        <v>1487</v>
      </c>
      <c r="C81" s="151" t="s">
        <v>68</v>
      </c>
      <c r="D81" s="151" t="s">
        <v>1489</v>
      </c>
      <c r="E81" s="153">
        <v>0.27950000000000003</v>
      </c>
      <c r="F81" s="154">
        <v>28.17</v>
      </c>
      <c r="G81" s="176">
        <f>F81*E81</f>
        <v>7.8735150000000012</v>
      </c>
      <c r="I81" s="188"/>
    </row>
    <row r="82" spans="1:9" s="74" customFormat="1" ht="14.25" x14ac:dyDescent="0.2">
      <c r="A82" s="177"/>
      <c r="B82" s="178"/>
      <c r="C82" s="178"/>
      <c r="D82" s="178"/>
      <c r="E82" s="557" t="s">
        <v>2902</v>
      </c>
      <c r="F82" s="557"/>
      <c r="G82" s="179">
        <f>SUM(G81,G80)</f>
        <v>8.665579000000001</v>
      </c>
      <c r="I82" s="188"/>
    </row>
    <row r="83" spans="1:9" s="74" customFormat="1" ht="28.5" x14ac:dyDescent="0.2">
      <c r="A83" s="558" t="s">
        <v>2903</v>
      </c>
      <c r="B83" s="559"/>
      <c r="C83" s="150" t="s">
        <v>2874</v>
      </c>
      <c r="D83" s="150" t="s">
        <v>2875</v>
      </c>
      <c r="E83" s="150" t="s">
        <v>2876</v>
      </c>
      <c r="F83" s="150" t="s">
        <v>2877</v>
      </c>
      <c r="G83" s="174" t="s">
        <v>127</v>
      </c>
      <c r="I83" s="188"/>
    </row>
    <row r="84" spans="1:9" s="74" customFormat="1" ht="28.5" x14ac:dyDescent="0.2">
      <c r="A84" s="175" t="s">
        <v>2936</v>
      </c>
      <c r="B84" s="152" t="s">
        <v>1627</v>
      </c>
      <c r="C84" s="151" t="s">
        <v>68</v>
      </c>
      <c r="D84" s="151" t="s">
        <v>14</v>
      </c>
      <c r="E84" s="153">
        <v>0.15709999999999999</v>
      </c>
      <c r="F84" s="154">
        <v>9.07</v>
      </c>
      <c r="G84" s="176">
        <f>F84*E84</f>
        <v>1.4248969999999999</v>
      </c>
      <c r="I84" s="188"/>
    </row>
    <row r="85" spans="1:9" s="74" customFormat="1" ht="14.25" x14ac:dyDescent="0.2">
      <c r="A85" s="175" t="s">
        <v>2937</v>
      </c>
      <c r="B85" s="152" t="s">
        <v>1630</v>
      </c>
      <c r="C85" s="151" t="s">
        <v>68</v>
      </c>
      <c r="D85" s="151" t="s">
        <v>25</v>
      </c>
      <c r="E85" s="153">
        <v>1.3913</v>
      </c>
      <c r="F85" s="154">
        <v>8.2799999999999994</v>
      </c>
      <c r="G85" s="176">
        <f>F85*E85</f>
        <v>11.519963999999998</v>
      </c>
      <c r="I85" s="188"/>
    </row>
    <row r="86" spans="1:9" s="74" customFormat="1" ht="14.25" x14ac:dyDescent="0.2">
      <c r="A86" s="175" t="s">
        <v>2938</v>
      </c>
      <c r="B86" s="152" t="s">
        <v>1632</v>
      </c>
      <c r="C86" s="151" t="s">
        <v>68</v>
      </c>
      <c r="D86" s="151" t="s">
        <v>1633</v>
      </c>
      <c r="E86" s="153">
        <v>5.2400000000000002E-2</v>
      </c>
      <c r="F86" s="154">
        <v>3.34</v>
      </c>
      <c r="G86" s="176">
        <f>F86*E86</f>
        <v>0.175016</v>
      </c>
      <c r="I86" s="188"/>
    </row>
    <row r="87" spans="1:9" s="74" customFormat="1" ht="14.25" x14ac:dyDescent="0.2">
      <c r="A87" s="177"/>
      <c r="B87" s="178"/>
      <c r="C87" s="178"/>
      <c r="D87" s="178"/>
      <c r="E87" s="557" t="s">
        <v>2906</v>
      </c>
      <c r="F87" s="557"/>
      <c r="G87" s="179">
        <f>SUM(G84:G86)</f>
        <v>13.119876999999997</v>
      </c>
      <c r="I87" s="188"/>
    </row>
    <row r="88" spans="1:9" s="74" customFormat="1" ht="14.25" x14ac:dyDescent="0.2">
      <c r="A88" s="177"/>
      <c r="B88" s="178"/>
      <c r="C88" s="178"/>
      <c r="D88" s="178"/>
      <c r="E88" s="563" t="s">
        <v>2907</v>
      </c>
      <c r="F88" s="563"/>
      <c r="G88" s="180">
        <f>SUM(G87,G82,G78,G75)</f>
        <v>51.906762399999998</v>
      </c>
      <c r="I88" s="188"/>
    </row>
    <row r="89" spans="1:9" s="74" customFormat="1" ht="14.25" x14ac:dyDescent="0.2">
      <c r="A89" s="177"/>
      <c r="B89" s="178"/>
      <c r="C89" s="569"/>
      <c r="D89" s="569"/>
      <c r="E89" s="178"/>
      <c r="F89" s="178"/>
      <c r="G89" s="184"/>
      <c r="I89" s="188"/>
    </row>
    <row r="90" spans="1:9" s="74" customFormat="1" ht="14.25" x14ac:dyDescent="0.2">
      <c r="A90" s="570" t="s">
        <v>2939</v>
      </c>
      <c r="B90" s="571"/>
      <c r="C90" s="571"/>
      <c r="D90" s="571"/>
      <c r="E90" s="571"/>
      <c r="F90" s="571"/>
      <c r="G90" s="572"/>
      <c r="I90" s="188"/>
    </row>
    <row r="91" spans="1:9" s="74" customFormat="1" ht="28.5" x14ac:dyDescent="0.2">
      <c r="A91" s="558" t="s">
        <v>2930</v>
      </c>
      <c r="B91" s="559"/>
      <c r="C91" s="150" t="s">
        <v>2874</v>
      </c>
      <c r="D91" s="150" t="s">
        <v>2875</v>
      </c>
      <c r="E91" s="150" t="s">
        <v>2876</v>
      </c>
      <c r="F91" s="150" t="s">
        <v>2877</v>
      </c>
      <c r="G91" s="174" t="s">
        <v>127</v>
      </c>
      <c r="I91" s="188"/>
    </row>
    <row r="92" spans="1:9" s="74" customFormat="1" ht="28.5" x14ac:dyDescent="0.2">
      <c r="A92" s="175" t="s">
        <v>2931</v>
      </c>
      <c r="B92" s="152" t="s">
        <v>1637</v>
      </c>
      <c r="C92" s="151" t="s">
        <v>68</v>
      </c>
      <c r="D92" s="151" t="s">
        <v>1514</v>
      </c>
      <c r="E92" s="153">
        <v>6.1199999999999997E-2</v>
      </c>
      <c r="F92" s="154">
        <v>177.02</v>
      </c>
      <c r="G92" s="176">
        <f>F92*E92</f>
        <v>10.833624</v>
      </c>
      <c r="I92" s="188"/>
    </row>
    <row r="93" spans="1:9" s="74" customFormat="1" ht="28.5" x14ac:dyDescent="0.2">
      <c r="A93" s="175" t="s">
        <v>2932</v>
      </c>
      <c r="B93" s="152" t="s">
        <v>1639</v>
      </c>
      <c r="C93" s="151" t="s">
        <v>68</v>
      </c>
      <c r="D93" s="151" t="s">
        <v>1517</v>
      </c>
      <c r="E93" s="153">
        <v>3.4200000000000001E-2</v>
      </c>
      <c r="F93" s="154">
        <v>409.85</v>
      </c>
      <c r="G93" s="176">
        <f>F93*E93</f>
        <v>14.016870000000001</v>
      </c>
      <c r="I93" s="188"/>
    </row>
    <row r="94" spans="1:9" s="74" customFormat="1" ht="14.25" x14ac:dyDescent="0.2">
      <c r="A94" s="177"/>
      <c r="B94" s="178"/>
      <c r="C94" s="178"/>
      <c r="D94" s="178"/>
      <c r="E94" s="557" t="s">
        <v>2933</v>
      </c>
      <c r="F94" s="557"/>
      <c r="G94" s="179">
        <f>SUM(G93,G92)</f>
        <v>24.850494000000001</v>
      </c>
      <c r="I94" s="188"/>
    </row>
    <row r="95" spans="1:9" s="74" customFormat="1" ht="28.5" x14ac:dyDescent="0.2">
      <c r="A95" s="558" t="s">
        <v>1495</v>
      </c>
      <c r="B95" s="559"/>
      <c r="C95" s="150" t="s">
        <v>2874</v>
      </c>
      <c r="D95" s="150" t="s">
        <v>2875</v>
      </c>
      <c r="E95" s="150" t="s">
        <v>2876</v>
      </c>
      <c r="F95" s="150" t="s">
        <v>2877</v>
      </c>
      <c r="G95" s="174" t="s">
        <v>127</v>
      </c>
      <c r="I95" s="188"/>
    </row>
    <row r="96" spans="1:9" s="74" customFormat="1" ht="28.5" x14ac:dyDescent="0.2">
      <c r="A96" s="175" t="s">
        <v>2934</v>
      </c>
      <c r="B96" s="152" t="s">
        <v>1641</v>
      </c>
      <c r="C96" s="151" t="s">
        <v>68</v>
      </c>
      <c r="D96" s="151" t="s">
        <v>14</v>
      </c>
      <c r="E96" s="153">
        <v>0.18890000000000001</v>
      </c>
      <c r="F96" s="154">
        <v>459.13</v>
      </c>
      <c r="G96" s="176">
        <f>F96*E96</f>
        <v>86.729657000000003</v>
      </c>
      <c r="I96" s="188"/>
    </row>
    <row r="97" spans="1:9" s="74" customFormat="1" ht="14.25" x14ac:dyDescent="0.2">
      <c r="A97" s="177"/>
      <c r="B97" s="178"/>
      <c r="C97" s="178"/>
      <c r="D97" s="178"/>
      <c r="E97" s="557" t="s">
        <v>2892</v>
      </c>
      <c r="F97" s="557"/>
      <c r="G97" s="179">
        <f>G96</f>
        <v>86.729657000000003</v>
      </c>
      <c r="I97" s="188"/>
    </row>
    <row r="98" spans="1:9" s="74" customFormat="1" ht="28.5" x14ac:dyDescent="0.2">
      <c r="A98" s="558" t="s">
        <v>2893</v>
      </c>
      <c r="B98" s="559"/>
      <c r="C98" s="150" t="s">
        <v>2874</v>
      </c>
      <c r="D98" s="150" t="s">
        <v>2875</v>
      </c>
      <c r="E98" s="150" t="s">
        <v>2876</v>
      </c>
      <c r="F98" s="150" t="s">
        <v>2877</v>
      </c>
      <c r="G98" s="174" t="s">
        <v>127</v>
      </c>
      <c r="I98" s="188"/>
    </row>
    <row r="99" spans="1:9" s="74" customFormat="1" ht="14.25" x14ac:dyDescent="0.2">
      <c r="A99" s="175" t="s">
        <v>2935</v>
      </c>
      <c r="B99" s="152" t="s">
        <v>1635</v>
      </c>
      <c r="C99" s="151" t="s">
        <v>68</v>
      </c>
      <c r="D99" s="151" t="s">
        <v>1489</v>
      </c>
      <c r="E99" s="153">
        <v>6.4000000000000003E-3</v>
      </c>
      <c r="F99" s="154">
        <v>123.76</v>
      </c>
      <c r="G99" s="176">
        <f>F99*E99</f>
        <v>0.7920640000000001</v>
      </c>
      <c r="I99" s="188"/>
    </row>
    <row r="100" spans="1:9" s="74" customFormat="1" ht="14.25" x14ac:dyDescent="0.2">
      <c r="A100" s="175" t="s">
        <v>2900</v>
      </c>
      <c r="B100" s="152" t="s">
        <v>1487</v>
      </c>
      <c r="C100" s="151" t="s">
        <v>68</v>
      </c>
      <c r="D100" s="151" t="s">
        <v>1489</v>
      </c>
      <c r="E100" s="153">
        <v>0.27950000000000003</v>
      </c>
      <c r="F100" s="154">
        <v>28.17</v>
      </c>
      <c r="G100" s="176">
        <f>F100*E100</f>
        <v>7.8735150000000012</v>
      </c>
      <c r="I100" s="188"/>
    </row>
    <row r="101" spans="1:9" s="74" customFormat="1" ht="14.25" x14ac:dyDescent="0.2">
      <c r="A101" s="177"/>
      <c r="B101" s="178"/>
      <c r="C101" s="178"/>
      <c r="D101" s="178"/>
      <c r="E101" s="557" t="s">
        <v>2902</v>
      </c>
      <c r="F101" s="557"/>
      <c r="G101" s="179">
        <f>SUM(G99:G100)</f>
        <v>8.665579000000001</v>
      </c>
      <c r="I101" s="188"/>
    </row>
    <row r="102" spans="1:9" s="74" customFormat="1" ht="28.5" x14ac:dyDescent="0.2">
      <c r="A102" s="558" t="s">
        <v>2903</v>
      </c>
      <c r="B102" s="559"/>
      <c r="C102" s="150" t="s">
        <v>2874</v>
      </c>
      <c r="D102" s="150" t="s">
        <v>2875</v>
      </c>
      <c r="E102" s="150" t="s">
        <v>2876</v>
      </c>
      <c r="F102" s="150" t="s">
        <v>2877</v>
      </c>
      <c r="G102" s="174" t="s">
        <v>127</v>
      </c>
      <c r="I102" s="188"/>
    </row>
    <row r="103" spans="1:9" s="74" customFormat="1" ht="28.5" x14ac:dyDescent="0.2">
      <c r="A103" s="175" t="s">
        <v>2936</v>
      </c>
      <c r="B103" s="152" t="s">
        <v>1627</v>
      </c>
      <c r="C103" s="151" t="s">
        <v>68</v>
      </c>
      <c r="D103" s="151" t="s">
        <v>14</v>
      </c>
      <c r="E103" s="153">
        <v>0.15709999999999999</v>
      </c>
      <c r="F103" s="154">
        <v>9.07</v>
      </c>
      <c r="G103" s="176">
        <f>F103*E103</f>
        <v>1.4248969999999999</v>
      </c>
      <c r="I103" s="188"/>
    </row>
    <row r="104" spans="1:9" s="74" customFormat="1" ht="14.25" x14ac:dyDescent="0.2">
      <c r="A104" s="175" t="s">
        <v>2937</v>
      </c>
      <c r="B104" s="152" t="s">
        <v>1630</v>
      </c>
      <c r="C104" s="151" t="s">
        <v>68</v>
      </c>
      <c r="D104" s="151" t="s">
        <v>25</v>
      </c>
      <c r="E104" s="153">
        <v>1.3913</v>
      </c>
      <c r="F104" s="154">
        <v>8.2799999999999994</v>
      </c>
      <c r="G104" s="176">
        <f>F104*E104</f>
        <v>11.519963999999998</v>
      </c>
      <c r="I104" s="188"/>
    </row>
    <row r="105" spans="1:9" s="74" customFormat="1" ht="14.25" x14ac:dyDescent="0.2">
      <c r="A105" s="175" t="s">
        <v>2938</v>
      </c>
      <c r="B105" s="152" t="s">
        <v>1632</v>
      </c>
      <c r="C105" s="151" t="s">
        <v>68</v>
      </c>
      <c r="D105" s="151" t="s">
        <v>1633</v>
      </c>
      <c r="E105" s="153">
        <v>5.2400000000000002E-2</v>
      </c>
      <c r="F105" s="154">
        <v>3.34</v>
      </c>
      <c r="G105" s="176">
        <f>F105*E105</f>
        <v>0.175016</v>
      </c>
      <c r="I105" s="188"/>
    </row>
    <row r="106" spans="1:9" s="74" customFormat="1" ht="14.25" x14ac:dyDescent="0.2">
      <c r="A106" s="177"/>
      <c r="B106" s="178"/>
      <c r="C106" s="178"/>
      <c r="D106" s="178"/>
      <c r="E106" s="557" t="s">
        <v>2906</v>
      </c>
      <c r="F106" s="557"/>
      <c r="G106" s="179">
        <f>SUM(G103:G105)</f>
        <v>13.119876999999997</v>
      </c>
      <c r="I106" s="188"/>
    </row>
    <row r="107" spans="1:9" s="74" customFormat="1" ht="14.25" x14ac:dyDescent="0.2">
      <c r="A107" s="177"/>
      <c r="B107" s="178"/>
      <c r="C107" s="178"/>
      <c r="D107" s="178"/>
      <c r="E107" s="563" t="s">
        <v>2907</v>
      </c>
      <c r="F107" s="563"/>
      <c r="G107" s="180">
        <f>SUM(G106,G101,G97,G94)</f>
        <v>133.36560700000001</v>
      </c>
      <c r="I107" s="188"/>
    </row>
    <row r="108" spans="1:9" s="74" customFormat="1" ht="14.25" x14ac:dyDescent="0.2">
      <c r="A108" s="177"/>
      <c r="B108" s="178"/>
      <c r="C108" s="569"/>
      <c r="D108" s="569"/>
      <c r="E108" s="178"/>
      <c r="F108" s="178"/>
      <c r="G108" s="184"/>
      <c r="I108" s="188"/>
    </row>
    <row r="109" spans="1:9" s="74" customFormat="1" ht="14.25" x14ac:dyDescent="0.2">
      <c r="A109" s="570" t="s">
        <v>2940</v>
      </c>
      <c r="B109" s="571"/>
      <c r="C109" s="571"/>
      <c r="D109" s="571"/>
      <c r="E109" s="571"/>
      <c r="F109" s="571"/>
      <c r="G109" s="572"/>
      <c r="I109" s="188"/>
    </row>
    <row r="110" spans="1:9" s="74" customFormat="1" ht="28.5" x14ac:dyDescent="0.2">
      <c r="A110" s="558" t="s">
        <v>2930</v>
      </c>
      <c r="B110" s="559"/>
      <c r="C110" s="150" t="s">
        <v>2874</v>
      </c>
      <c r="D110" s="150" t="s">
        <v>2875</v>
      </c>
      <c r="E110" s="150" t="s">
        <v>2876</v>
      </c>
      <c r="F110" s="150" t="s">
        <v>2877</v>
      </c>
      <c r="G110" s="174" t="s">
        <v>127</v>
      </c>
      <c r="I110" s="188"/>
    </row>
    <row r="111" spans="1:9" s="74" customFormat="1" ht="28.5" x14ac:dyDescent="0.2">
      <c r="A111" s="175" t="s">
        <v>2931</v>
      </c>
      <c r="B111" s="152" t="s">
        <v>1637</v>
      </c>
      <c r="C111" s="151" t="s">
        <v>68</v>
      </c>
      <c r="D111" s="151" t="s">
        <v>1514</v>
      </c>
      <c r="E111" s="153">
        <v>6.1199999999999997E-2</v>
      </c>
      <c r="F111" s="154">
        <v>177.02</v>
      </c>
      <c r="G111" s="176">
        <f>F111*E111</f>
        <v>10.833624</v>
      </c>
      <c r="I111" s="188"/>
    </row>
    <row r="112" spans="1:9" s="74" customFormat="1" ht="28.5" x14ac:dyDescent="0.2">
      <c r="A112" s="175" t="s">
        <v>2932</v>
      </c>
      <c r="B112" s="152" t="s">
        <v>1639</v>
      </c>
      <c r="C112" s="151" t="s">
        <v>68</v>
      </c>
      <c r="D112" s="151" t="s">
        <v>1517</v>
      </c>
      <c r="E112" s="153">
        <v>3.4200000000000001E-2</v>
      </c>
      <c r="F112" s="154">
        <v>409.85</v>
      </c>
      <c r="G112" s="176">
        <f>F112*E112</f>
        <v>14.016870000000001</v>
      </c>
      <c r="I112" s="188"/>
    </row>
    <row r="113" spans="1:9" s="74" customFormat="1" ht="14.25" x14ac:dyDescent="0.2">
      <c r="A113" s="177"/>
      <c r="B113" s="178"/>
      <c r="C113" s="178"/>
      <c r="D113" s="178"/>
      <c r="E113" s="557" t="s">
        <v>2933</v>
      </c>
      <c r="F113" s="557"/>
      <c r="G113" s="179">
        <f>SUM(G111:G112)</f>
        <v>24.850494000000001</v>
      </c>
      <c r="I113" s="188"/>
    </row>
    <row r="114" spans="1:9" s="74" customFormat="1" ht="28.5" x14ac:dyDescent="0.2">
      <c r="A114" s="558" t="s">
        <v>1495</v>
      </c>
      <c r="B114" s="559"/>
      <c r="C114" s="150" t="s">
        <v>2874</v>
      </c>
      <c r="D114" s="150" t="s">
        <v>2875</v>
      </c>
      <c r="E114" s="150" t="s">
        <v>2876</v>
      </c>
      <c r="F114" s="150" t="s">
        <v>2877</v>
      </c>
      <c r="G114" s="174" t="s">
        <v>127</v>
      </c>
      <c r="I114" s="188"/>
    </row>
    <row r="115" spans="1:9" s="74" customFormat="1" ht="28.5" x14ac:dyDescent="0.2">
      <c r="A115" s="175" t="s">
        <v>2934</v>
      </c>
      <c r="B115" s="152" t="s">
        <v>1641</v>
      </c>
      <c r="C115" s="151" t="s">
        <v>68</v>
      </c>
      <c r="D115" s="151" t="s">
        <v>14</v>
      </c>
      <c r="E115" s="153">
        <v>0.16586999999999999</v>
      </c>
      <c r="F115" s="154">
        <v>459.13</v>
      </c>
      <c r="G115" s="176">
        <f>F115*E115</f>
        <v>76.1558931</v>
      </c>
      <c r="I115" s="188"/>
    </row>
    <row r="116" spans="1:9" s="74" customFormat="1" ht="14.25" x14ac:dyDescent="0.2">
      <c r="A116" s="177"/>
      <c r="B116" s="178"/>
      <c r="C116" s="178"/>
      <c r="D116" s="178"/>
      <c r="E116" s="557" t="s">
        <v>2892</v>
      </c>
      <c r="F116" s="557"/>
      <c r="G116" s="179">
        <f>G115</f>
        <v>76.1558931</v>
      </c>
      <c r="I116" s="188"/>
    </row>
    <row r="117" spans="1:9" s="74" customFormat="1" ht="28.5" x14ac:dyDescent="0.2">
      <c r="A117" s="558" t="s">
        <v>2893</v>
      </c>
      <c r="B117" s="559"/>
      <c r="C117" s="150" t="s">
        <v>2874</v>
      </c>
      <c r="D117" s="150" t="s">
        <v>2875</v>
      </c>
      <c r="E117" s="150" t="s">
        <v>2876</v>
      </c>
      <c r="F117" s="150" t="s">
        <v>2877</v>
      </c>
      <c r="G117" s="174" t="s">
        <v>127</v>
      </c>
      <c r="I117" s="188"/>
    </row>
    <row r="118" spans="1:9" s="74" customFormat="1" ht="14.25" x14ac:dyDescent="0.2">
      <c r="A118" s="175" t="s">
        <v>2935</v>
      </c>
      <c r="B118" s="152" t="s">
        <v>1635</v>
      </c>
      <c r="C118" s="151" t="s">
        <v>68</v>
      </c>
      <c r="D118" s="151" t="s">
        <v>1489</v>
      </c>
      <c r="E118" s="153">
        <v>6.4000000000000003E-3</v>
      </c>
      <c r="F118" s="154">
        <v>123.76</v>
      </c>
      <c r="G118" s="176">
        <f>F118*E118</f>
        <v>0.7920640000000001</v>
      </c>
      <c r="I118" s="188"/>
    </row>
    <row r="119" spans="1:9" s="74" customFormat="1" ht="14.25" x14ac:dyDescent="0.2">
      <c r="A119" s="175" t="s">
        <v>2900</v>
      </c>
      <c r="B119" s="152" t="s">
        <v>1487</v>
      </c>
      <c r="C119" s="151" t="s">
        <v>68</v>
      </c>
      <c r="D119" s="151" t="s">
        <v>1489</v>
      </c>
      <c r="E119" s="153">
        <v>0.27950000000000003</v>
      </c>
      <c r="F119" s="154">
        <v>28.17</v>
      </c>
      <c r="G119" s="176">
        <f>F119*E119</f>
        <v>7.8735150000000012</v>
      </c>
      <c r="I119" s="188"/>
    </row>
    <row r="120" spans="1:9" s="74" customFormat="1" ht="14.25" x14ac:dyDescent="0.2">
      <c r="A120" s="177"/>
      <c r="B120" s="178"/>
      <c r="C120" s="178"/>
      <c r="D120" s="178"/>
      <c r="E120" s="557" t="s">
        <v>2902</v>
      </c>
      <c r="F120" s="557"/>
      <c r="G120" s="179">
        <v>8.66</v>
      </c>
      <c r="I120" s="188"/>
    </row>
    <row r="121" spans="1:9" s="74" customFormat="1" ht="28.5" x14ac:dyDescent="0.2">
      <c r="A121" s="558" t="s">
        <v>2903</v>
      </c>
      <c r="B121" s="559"/>
      <c r="C121" s="150" t="s">
        <v>2874</v>
      </c>
      <c r="D121" s="150" t="s">
        <v>2875</v>
      </c>
      <c r="E121" s="150" t="s">
        <v>2876</v>
      </c>
      <c r="F121" s="150" t="s">
        <v>2877</v>
      </c>
      <c r="G121" s="174" t="s">
        <v>127</v>
      </c>
      <c r="I121" s="188"/>
    </row>
    <row r="122" spans="1:9" s="74" customFormat="1" ht="28.5" x14ac:dyDescent="0.2">
      <c r="A122" s="175" t="s">
        <v>2936</v>
      </c>
      <c r="B122" s="152" t="s">
        <v>1627</v>
      </c>
      <c r="C122" s="151" t="s">
        <v>68</v>
      </c>
      <c r="D122" s="151" t="s">
        <v>14</v>
      </c>
      <c r="E122" s="153">
        <v>0.15709999999999999</v>
      </c>
      <c r="F122" s="154">
        <v>9.07</v>
      </c>
      <c r="G122" s="176">
        <f>F122*E122</f>
        <v>1.4248969999999999</v>
      </c>
      <c r="I122" s="188"/>
    </row>
    <row r="123" spans="1:9" s="74" customFormat="1" ht="14.25" x14ac:dyDescent="0.2">
      <c r="A123" s="175" t="s">
        <v>2937</v>
      </c>
      <c r="B123" s="152" t="s">
        <v>1630</v>
      </c>
      <c r="C123" s="151" t="s">
        <v>68</v>
      </c>
      <c r="D123" s="151" t="s">
        <v>25</v>
      </c>
      <c r="E123" s="153">
        <v>1.3913</v>
      </c>
      <c r="F123" s="154">
        <v>8.2799999999999994</v>
      </c>
      <c r="G123" s="176">
        <f>F123*E123</f>
        <v>11.519963999999998</v>
      </c>
      <c r="I123" s="188"/>
    </row>
    <row r="124" spans="1:9" s="74" customFormat="1" ht="14.25" x14ac:dyDescent="0.2">
      <c r="A124" s="175" t="s">
        <v>2938</v>
      </c>
      <c r="B124" s="152" t="s">
        <v>1632</v>
      </c>
      <c r="C124" s="151" t="s">
        <v>68</v>
      </c>
      <c r="D124" s="151" t="s">
        <v>1633</v>
      </c>
      <c r="E124" s="153">
        <v>5.2400000000000002E-2</v>
      </c>
      <c r="F124" s="154">
        <v>3.34</v>
      </c>
      <c r="G124" s="176">
        <f>F124*E124</f>
        <v>0.175016</v>
      </c>
      <c r="I124" s="188"/>
    </row>
    <row r="125" spans="1:9" s="74" customFormat="1" ht="14.25" x14ac:dyDescent="0.2">
      <c r="A125" s="177"/>
      <c r="B125" s="178"/>
      <c r="C125" s="178"/>
      <c r="D125" s="178"/>
      <c r="E125" s="557" t="s">
        <v>2906</v>
      </c>
      <c r="F125" s="557"/>
      <c r="G125" s="179">
        <f>SUM(G122:G124)</f>
        <v>13.119876999999997</v>
      </c>
      <c r="I125" s="188"/>
    </row>
    <row r="126" spans="1:9" s="74" customFormat="1" ht="14.25" x14ac:dyDescent="0.2">
      <c r="A126" s="177"/>
      <c r="B126" s="178"/>
      <c r="C126" s="178"/>
      <c r="D126" s="178"/>
      <c r="E126" s="563" t="s">
        <v>2907</v>
      </c>
      <c r="F126" s="563"/>
      <c r="G126" s="180">
        <f>SUM(G125,G120,G116,G113)</f>
        <v>122.7862641</v>
      </c>
      <c r="I126" s="188"/>
    </row>
    <row r="127" spans="1:9" s="74" customFormat="1" ht="14.25" x14ac:dyDescent="0.2">
      <c r="A127" s="177"/>
      <c r="B127" s="178"/>
      <c r="C127" s="569"/>
      <c r="D127" s="569"/>
      <c r="E127" s="178"/>
      <c r="F127" s="178"/>
      <c r="G127" s="184"/>
      <c r="I127" s="188"/>
    </row>
    <row r="128" spans="1:9" s="74" customFormat="1" ht="14.25" x14ac:dyDescent="0.2">
      <c r="A128" s="570" t="s">
        <v>2941</v>
      </c>
      <c r="B128" s="571"/>
      <c r="C128" s="571"/>
      <c r="D128" s="571"/>
      <c r="E128" s="571"/>
      <c r="F128" s="571"/>
      <c r="G128" s="572"/>
      <c r="I128" s="188"/>
    </row>
    <row r="129" spans="1:9" s="74" customFormat="1" ht="28.5" x14ac:dyDescent="0.2">
      <c r="A129" s="558" t="s">
        <v>2930</v>
      </c>
      <c r="B129" s="559"/>
      <c r="C129" s="150" t="s">
        <v>2874</v>
      </c>
      <c r="D129" s="150" t="s">
        <v>2875</v>
      </c>
      <c r="E129" s="150" t="s">
        <v>2876</v>
      </c>
      <c r="F129" s="150" t="s">
        <v>2877</v>
      </c>
      <c r="G129" s="174" t="s">
        <v>127</v>
      </c>
      <c r="I129" s="188"/>
    </row>
    <row r="130" spans="1:9" s="74" customFormat="1" ht="14.25" x14ac:dyDescent="0.2">
      <c r="A130" s="175" t="s">
        <v>2942</v>
      </c>
      <c r="B130" s="152" t="s">
        <v>1688</v>
      </c>
      <c r="C130" s="151" t="s">
        <v>68</v>
      </c>
      <c r="D130" s="151" t="s">
        <v>1514</v>
      </c>
      <c r="E130" s="153">
        <v>0.13</v>
      </c>
      <c r="F130" s="154">
        <v>0.49</v>
      </c>
      <c r="G130" s="176">
        <v>0.06</v>
      </c>
      <c r="I130" s="188"/>
    </row>
    <row r="131" spans="1:9" s="74" customFormat="1" ht="14.25" x14ac:dyDescent="0.2">
      <c r="A131" s="175" t="s">
        <v>2943</v>
      </c>
      <c r="B131" s="152" t="s">
        <v>1686</v>
      </c>
      <c r="C131" s="151" t="s">
        <v>68</v>
      </c>
      <c r="D131" s="151" t="s">
        <v>1517</v>
      </c>
      <c r="E131" s="153">
        <v>9.4E-2</v>
      </c>
      <c r="F131" s="154">
        <v>1.19</v>
      </c>
      <c r="G131" s="176">
        <v>0.11</v>
      </c>
      <c r="I131" s="188"/>
    </row>
    <row r="132" spans="1:9" s="74" customFormat="1" ht="14.25" x14ac:dyDescent="0.2">
      <c r="A132" s="177"/>
      <c r="B132" s="178"/>
      <c r="C132" s="178"/>
      <c r="D132" s="178"/>
      <c r="E132" s="557" t="s">
        <v>2933</v>
      </c>
      <c r="F132" s="557"/>
      <c r="G132" s="179">
        <v>0.17</v>
      </c>
      <c r="I132" s="188"/>
    </row>
    <row r="133" spans="1:9" s="74" customFormat="1" ht="28.5" x14ac:dyDescent="0.2">
      <c r="A133" s="558" t="s">
        <v>1495</v>
      </c>
      <c r="B133" s="559"/>
      <c r="C133" s="150" t="s">
        <v>2874</v>
      </c>
      <c r="D133" s="150" t="s">
        <v>2875</v>
      </c>
      <c r="E133" s="150" t="s">
        <v>2876</v>
      </c>
      <c r="F133" s="150" t="s">
        <v>2877</v>
      </c>
      <c r="G133" s="174" t="s">
        <v>127</v>
      </c>
      <c r="I133" s="188"/>
    </row>
    <row r="134" spans="1:9" s="74" customFormat="1" ht="28.5" x14ac:dyDescent="0.2">
      <c r="A134" s="175" t="s">
        <v>2944</v>
      </c>
      <c r="B134" s="152" t="s">
        <v>1690</v>
      </c>
      <c r="C134" s="151" t="s">
        <v>68</v>
      </c>
      <c r="D134" s="151" t="s">
        <v>14</v>
      </c>
      <c r="E134" s="153">
        <v>1.2995099999999999</v>
      </c>
      <c r="F134" s="154">
        <v>493.7</v>
      </c>
      <c r="G134" s="176">
        <f>F134*E134</f>
        <v>641.56808699999999</v>
      </c>
      <c r="I134" s="188"/>
    </row>
    <row r="135" spans="1:9" s="74" customFormat="1" ht="14.25" x14ac:dyDescent="0.2">
      <c r="A135" s="177"/>
      <c r="B135" s="178"/>
      <c r="C135" s="178"/>
      <c r="D135" s="178"/>
      <c r="E135" s="557" t="s">
        <v>2892</v>
      </c>
      <c r="F135" s="557"/>
      <c r="G135" s="179">
        <f>G134</f>
        <v>641.56808699999999</v>
      </c>
      <c r="I135" s="188"/>
    </row>
    <row r="136" spans="1:9" s="74" customFormat="1" ht="28.5" x14ac:dyDescent="0.2">
      <c r="A136" s="558" t="s">
        <v>2893</v>
      </c>
      <c r="B136" s="559"/>
      <c r="C136" s="150" t="s">
        <v>2874</v>
      </c>
      <c r="D136" s="150" t="s">
        <v>2875</v>
      </c>
      <c r="E136" s="150" t="s">
        <v>2876</v>
      </c>
      <c r="F136" s="150" t="s">
        <v>2877</v>
      </c>
      <c r="G136" s="174" t="s">
        <v>127</v>
      </c>
      <c r="I136" s="188"/>
    </row>
    <row r="137" spans="1:9" s="74" customFormat="1" ht="14.25" x14ac:dyDescent="0.2">
      <c r="A137" s="175" t="s">
        <v>2945</v>
      </c>
      <c r="B137" s="152" t="s">
        <v>1491</v>
      </c>
      <c r="C137" s="151" t="s">
        <v>68</v>
      </c>
      <c r="D137" s="151" t="s">
        <v>1489</v>
      </c>
      <c r="E137" s="153">
        <v>0.224</v>
      </c>
      <c r="F137" s="154">
        <v>32.17</v>
      </c>
      <c r="G137" s="176">
        <v>7.21</v>
      </c>
      <c r="I137" s="188"/>
    </row>
    <row r="138" spans="1:9" s="74" customFormat="1" ht="14.25" x14ac:dyDescent="0.2">
      <c r="A138" s="175" t="s">
        <v>2898</v>
      </c>
      <c r="B138" s="152" t="s">
        <v>1599</v>
      </c>
      <c r="C138" s="151" t="s">
        <v>68</v>
      </c>
      <c r="D138" s="151" t="s">
        <v>1489</v>
      </c>
      <c r="E138" s="153">
        <v>0.224</v>
      </c>
      <c r="F138" s="154">
        <v>32.57</v>
      </c>
      <c r="G138" s="176">
        <v>7.3</v>
      </c>
      <c r="I138" s="188"/>
    </row>
    <row r="139" spans="1:9" s="74" customFormat="1" ht="14.25" x14ac:dyDescent="0.2">
      <c r="A139" s="175" t="s">
        <v>2900</v>
      </c>
      <c r="B139" s="152" t="s">
        <v>1487</v>
      </c>
      <c r="C139" s="151" t="s">
        <v>68</v>
      </c>
      <c r="D139" s="151" t="s">
        <v>1489</v>
      </c>
      <c r="E139" s="153">
        <v>1.345</v>
      </c>
      <c r="F139" s="154">
        <v>28.17</v>
      </c>
      <c r="G139" s="176">
        <v>37.89</v>
      </c>
      <c r="I139" s="188"/>
    </row>
    <row r="140" spans="1:9" s="74" customFormat="1" ht="14.25" x14ac:dyDescent="0.2">
      <c r="A140" s="177"/>
      <c r="B140" s="178"/>
      <c r="C140" s="178"/>
      <c r="D140" s="178"/>
      <c r="E140" s="557" t="s">
        <v>2902</v>
      </c>
      <c r="F140" s="557"/>
      <c r="G140" s="179">
        <v>52.4</v>
      </c>
      <c r="I140" s="188"/>
    </row>
    <row r="141" spans="1:9" s="74" customFormat="1" ht="14.25" x14ac:dyDescent="0.2">
      <c r="A141" s="177"/>
      <c r="B141" s="178"/>
      <c r="C141" s="178"/>
      <c r="D141" s="178"/>
      <c r="E141" s="563" t="s">
        <v>2907</v>
      </c>
      <c r="F141" s="563"/>
      <c r="G141" s="180">
        <f>SUM(G140,G135,G132)</f>
        <v>694.13808699999993</v>
      </c>
      <c r="I141" s="188"/>
    </row>
    <row r="142" spans="1:9" s="74" customFormat="1" ht="14.25" x14ac:dyDescent="0.2">
      <c r="A142" s="177"/>
      <c r="B142" s="178"/>
      <c r="C142" s="569"/>
      <c r="D142" s="569"/>
      <c r="E142" s="178"/>
      <c r="F142" s="178"/>
      <c r="G142" s="184"/>
      <c r="I142" s="188"/>
    </row>
    <row r="143" spans="1:9" s="74" customFormat="1" ht="14.25" x14ac:dyDescent="0.2">
      <c r="A143" s="570" t="s">
        <v>2946</v>
      </c>
      <c r="B143" s="571"/>
      <c r="C143" s="571"/>
      <c r="D143" s="571"/>
      <c r="E143" s="571"/>
      <c r="F143" s="571"/>
      <c r="G143" s="572"/>
      <c r="I143" s="188"/>
    </row>
    <row r="144" spans="1:9" s="74" customFormat="1" ht="28.5" x14ac:dyDescent="0.2">
      <c r="A144" s="558" t="s">
        <v>2930</v>
      </c>
      <c r="B144" s="559"/>
      <c r="C144" s="150" t="s">
        <v>2874</v>
      </c>
      <c r="D144" s="150" t="s">
        <v>2875</v>
      </c>
      <c r="E144" s="150" t="s">
        <v>2876</v>
      </c>
      <c r="F144" s="150" t="s">
        <v>2877</v>
      </c>
      <c r="G144" s="174" t="s">
        <v>127</v>
      </c>
      <c r="I144" s="188"/>
    </row>
    <row r="145" spans="1:9" s="74" customFormat="1" ht="14.25" x14ac:dyDescent="0.2">
      <c r="A145" s="175" t="s">
        <v>2942</v>
      </c>
      <c r="B145" s="152" t="s">
        <v>1688</v>
      </c>
      <c r="C145" s="151" t="s">
        <v>68</v>
      </c>
      <c r="D145" s="151" t="s">
        <v>1514</v>
      </c>
      <c r="E145" s="153">
        <v>0.13100000000000001</v>
      </c>
      <c r="F145" s="154">
        <v>0.49</v>
      </c>
      <c r="G145" s="176">
        <v>0.06</v>
      </c>
      <c r="I145" s="188"/>
    </row>
    <row r="146" spans="1:9" s="74" customFormat="1" ht="14.25" x14ac:dyDescent="0.2">
      <c r="A146" s="175" t="s">
        <v>2943</v>
      </c>
      <c r="B146" s="152" t="s">
        <v>1686</v>
      </c>
      <c r="C146" s="151" t="s">
        <v>68</v>
      </c>
      <c r="D146" s="151" t="s">
        <v>1517</v>
      </c>
      <c r="E146" s="153">
        <v>0.12</v>
      </c>
      <c r="F146" s="154">
        <v>1.19</v>
      </c>
      <c r="G146" s="176">
        <v>0.14000000000000001</v>
      </c>
      <c r="I146" s="188"/>
    </row>
    <row r="147" spans="1:9" s="74" customFormat="1" ht="14.25" x14ac:dyDescent="0.2">
      <c r="A147" s="177"/>
      <c r="B147" s="178"/>
      <c r="C147" s="178"/>
      <c r="D147" s="178"/>
      <c r="E147" s="557" t="s">
        <v>2933</v>
      </c>
      <c r="F147" s="557"/>
      <c r="G147" s="179">
        <v>0.2</v>
      </c>
      <c r="I147" s="188"/>
    </row>
    <row r="148" spans="1:9" s="74" customFormat="1" ht="28.5" x14ac:dyDescent="0.2">
      <c r="A148" s="558" t="s">
        <v>1495</v>
      </c>
      <c r="B148" s="559"/>
      <c r="C148" s="150" t="s">
        <v>2874</v>
      </c>
      <c r="D148" s="150" t="s">
        <v>2875</v>
      </c>
      <c r="E148" s="150" t="s">
        <v>2876</v>
      </c>
      <c r="F148" s="150" t="s">
        <v>2877</v>
      </c>
      <c r="G148" s="174" t="s">
        <v>127</v>
      </c>
      <c r="I148" s="188"/>
    </row>
    <row r="149" spans="1:9" s="74" customFormat="1" ht="28.5" x14ac:dyDescent="0.2">
      <c r="A149" s="175" t="s">
        <v>2944</v>
      </c>
      <c r="B149" s="152" t="s">
        <v>1690</v>
      </c>
      <c r="C149" s="151" t="s">
        <v>68</v>
      </c>
      <c r="D149" s="151" t="s">
        <v>14</v>
      </c>
      <c r="E149" s="153">
        <v>1.30105</v>
      </c>
      <c r="F149" s="154">
        <v>493.7</v>
      </c>
      <c r="G149" s="176">
        <f>F149*E149</f>
        <v>642.32838500000003</v>
      </c>
      <c r="I149" s="188"/>
    </row>
    <row r="150" spans="1:9" s="74" customFormat="1" ht="14.25" x14ac:dyDescent="0.2">
      <c r="A150" s="177"/>
      <c r="B150" s="178"/>
      <c r="C150" s="178"/>
      <c r="D150" s="178"/>
      <c r="E150" s="557" t="s">
        <v>2892</v>
      </c>
      <c r="F150" s="557"/>
      <c r="G150" s="179">
        <f>G149</f>
        <v>642.32838500000003</v>
      </c>
      <c r="I150" s="188"/>
    </row>
    <row r="151" spans="1:9" s="74" customFormat="1" ht="28.5" x14ac:dyDescent="0.2">
      <c r="A151" s="558" t="s">
        <v>2893</v>
      </c>
      <c r="B151" s="559"/>
      <c r="C151" s="150" t="s">
        <v>2874</v>
      </c>
      <c r="D151" s="150" t="s">
        <v>2875</v>
      </c>
      <c r="E151" s="150" t="s">
        <v>2876</v>
      </c>
      <c r="F151" s="150" t="s">
        <v>2877</v>
      </c>
      <c r="G151" s="174" t="s">
        <v>127</v>
      </c>
      <c r="I151" s="188"/>
    </row>
    <row r="152" spans="1:9" s="74" customFormat="1" ht="14.25" x14ac:dyDescent="0.2">
      <c r="A152" s="175" t="s">
        <v>2945</v>
      </c>
      <c r="B152" s="152" t="s">
        <v>1491</v>
      </c>
      <c r="C152" s="151" t="s">
        <v>68</v>
      </c>
      <c r="D152" s="151" t="s">
        <v>1489</v>
      </c>
      <c r="E152" s="153">
        <v>0.125</v>
      </c>
      <c r="F152" s="154">
        <v>32.17</v>
      </c>
      <c r="G152" s="176">
        <v>4.0199999999999996</v>
      </c>
      <c r="I152" s="188"/>
    </row>
    <row r="153" spans="1:9" s="74" customFormat="1" ht="14.25" x14ac:dyDescent="0.2">
      <c r="A153" s="175" t="s">
        <v>2898</v>
      </c>
      <c r="B153" s="152" t="s">
        <v>1599</v>
      </c>
      <c r="C153" s="151" t="s">
        <v>68</v>
      </c>
      <c r="D153" s="151" t="s">
        <v>1489</v>
      </c>
      <c r="E153" s="153">
        <v>0.753</v>
      </c>
      <c r="F153" s="154">
        <v>32.57</v>
      </c>
      <c r="G153" s="176">
        <v>24.53</v>
      </c>
      <c r="I153" s="188"/>
    </row>
    <row r="154" spans="1:9" s="74" customFormat="1" ht="14.25" x14ac:dyDescent="0.2">
      <c r="A154" s="175" t="s">
        <v>2900</v>
      </c>
      <c r="B154" s="152" t="s">
        <v>1487</v>
      </c>
      <c r="C154" s="151" t="s">
        <v>68</v>
      </c>
      <c r="D154" s="151" t="s">
        <v>1489</v>
      </c>
      <c r="E154" s="153">
        <v>0.82599999999999996</v>
      </c>
      <c r="F154" s="154">
        <v>28.17</v>
      </c>
      <c r="G154" s="176">
        <v>23.27</v>
      </c>
      <c r="I154" s="188"/>
    </row>
    <row r="155" spans="1:9" s="74" customFormat="1" ht="14.25" x14ac:dyDescent="0.2">
      <c r="A155" s="177"/>
      <c r="B155" s="178"/>
      <c r="C155" s="178"/>
      <c r="D155" s="178"/>
      <c r="E155" s="557" t="s">
        <v>2902</v>
      </c>
      <c r="F155" s="557"/>
      <c r="G155" s="179">
        <v>51.82</v>
      </c>
      <c r="I155" s="188"/>
    </row>
    <row r="156" spans="1:9" s="74" customFormat="1" ht="14.25" x14ac:dyDescent="0.2">
      <c r="A156" s="177"/>
      <c r="B156" s="178"/>
      <c r="C156" s="178"/>
      <c r="D156" s="178"/>
      <c r="E156" s="563" t="s">
        <v>2907</v>
      </c>
      <c r="F156" s="563"/>
      <c r="G156" s="180">
        <f>SUM(G155,G150,G147)</f>
        <v>694.34838500000012</v>
      </c>
      <c r="I156" s="188"/>
    </row>
    <row r="157" spans="1:9" s="74" customFormat="1" ht="14.25" x14ac:dyDescent="0.2">
      <c r="A157" s="177"/>
      <c r="B157" s="178"/>
      <c r="C157" s="569"/>
      <c r="D157" s="569"/>
      <c r="E157" s="178"/>
      <c r="F157" s="178"/>
      <c r="G157" s="184"/>
      <c r="I157" s="188"/>
    </row>
    <row r="158" spans="1:9" s="74" customFormat="1" ht="14.25" x14ac:dyDescent="0.2">
      <c r="A158" s="570" t="s">
        <v>2947</v>
      </c>
      <c r="B158" s="571"/>
      <c r="C158" s="571"/>
      <c r="D158" s="571"/>
      <c r="E158" s="571"/>
      <c r="F158" s="571"/>
      <c r="G158" s="572"/>
      <c r="I158" s="188"/>
    </row>
    <row r="159" spans="1:9" s="74" customFormat="1" ht="28.5" x14ac:dyDescent="0.2">
      <c r="A159" s="558" t="s">
        <v>1495</v>
      </c>
      <c r="B159" s="559"/>
      <c r="C159" s="150" t="s">
        <v>2874</v>
      </c>
      <c r="D159" s="150" t="s">
        <v>2875</v>
      </c>
      <c r="E159" s="150" t="s">
        <v>2876</v>
      </c>
      <c r="F159" s="150" t="s">
        <v>2877</v>
      </c>
      <c r="G159" s="174" t="s">
        <v>127</v>
      </c>
      <c r="I159" s="188"/>
    </row>
    <row r="160" spans="1:9" s="74" customFormat="1" ht="14.25" x14ac:dyDescent="0.2">
      <c r="A160" s="175" t="s">
        <v>2948</v>
      </c>
      <c r="B160" s="152" t="s">
        <v>2949</v>
      </c>
      <c r="C160" s="151" t="s">
        <v>68</v>
      </c>
      <c r="D160" s="151" t="s">
        <v>3</v>
      </c>
      <c r="E160" s="153">
        <v>1.605</v>
      </c>
      <c r="F160" s="154">
        <v>89.83</v>
      </c>
      <c r="G160" s="176">
        <f>F160*E160</f>
        <v>144.17714999999998</v>
      </c>
      <c r="I160" s="188"/>
    </row>
    <row r="161" spans="1:9" s="74" customFormat="1" ht="14.25" x14ac:dyDescent="0.2">
      <c r="A161" s="175" t="s">
        <v>2950</v>
      </c>
      <c r="B161" s="152" t="s">
        <v>2951</v>
      </c>
      <c r="C161" s="151" t="s">
        <v>68</v>
      </c>
      <c r="D161" s="151" t="s">
        <v>3</v>
      </c>
      <c r="E161" s="153">
        <v>1.05</v>
      </c>
      <c r="F161" s="154">
        <v>50.53</v>
      </c>
      <c r="G161" s="176">
        <f t="shared" ref="G161:G162" si="2">F161*E161</f>
        <v>53.056500000000007</v>
      </c>
      <c r="I161" s="188"/>
    </row>
    <row r="162" spans="1:9" s="74" customFormat="1" ht="14.25" x14ac:dyDescent="0.2">
      <c r="A162" s="175" t="s">
        <v>2952</v>
      </c>
      <c r="B162" s="152" t="s">
        <v>2953</v>
      </c>
      <c r="C162" s="151" t="s">
        <v>68</v>
      </c>
      <c r="D162" s="151" t="s">
        <v>25</v>
      </c>
      <c r="E162" s="153">
        <v>0.56000000000000005</v>
      </c>
      <c r="F162" s="154">
        <v>77.900000000000006</v>
      </c>
      <c r="G162" s="176">
        <f t="shared" si="2"/>
        <v>43.624000000000009</v>
      </c>
      <c r="I162" s="188"/>
    </row>
    <row r="163" spans="1:9" s="74" customFormat="1" ht="14.25" x14ac:dyDescent="0.2">
      <c r="A163" s="177"/>
      <c r="B163" s="178"/>
      <c r="C163" s="178"/>
      <c r="D163" s="178"/>
      <c r="E163" s="557" t="s">
        <v>2892</v>
      </c>
      <c r="F163" s="557"/>
      <c r="G163" s="179">
        <f>SUM(G160:G162)</f>
        <v>240.85764999999998</v>
      </c>
      <c r="I163" s="188"/>
    </row>
    <row r="164" spans="1:9" s="74" customFormat="1" ht="28.5" x14ac:dyDescent="0.2">
      <c r="A164" s="558" t="s">
        <v>2893</v>
      </c>
      <c r="B164" s="559"/>
      <c r="C164" s="150" t="s">
        <v>2874</v>
      </c>
      <c r="D164" s="150" t="s">
        <v>2875</v>
      </c>
      <c r="E164" s="150" t="s">
        <v>2876</v>
      </c>
      <c r="F164" s="150" t="s">
        <v>2877</v>
      </c>
      <c r="G164" s="174" t="s">
        <v>127</v>
      </c>
      <c r="I164" s="188"/>
    </row>
    <row r="165" spans="1:9" s="74" customFormat="1" ht="14.25" x14ac:dyDescent="0.2">
      <c r="A165" s="175" t="s">
        <v>2954</v>
      </c>
      <c r="B165" s="152" t="s">
        <v>1510</v>
      </c>
      <c r="C165" s="151" t="s">
        <v>68</v>
      </c>
      <c r="D165" s="151" t="s">
        <v>1489</v>
      </c>
      <c r="E165" s="153">
        <v>3.8</v>
      </c>
      <c r="F165" s="154">
        <v>30.24</v>
      </c>
      <c r="G165" s="176">
        <f t="shared" ref="G165:G166" si="3">F165*E165</f>
        <v>114.91199999999999</v>
      </c>
      <c r="I165" s="188"/>
    </row>
    <row r="166" spans="1:9" s="74" customFormat="1" ht="14.25" x14ac:dyDescent="0.2">
      <c r="A166" s="175" t="s">
        <v>2955</v>
      </c>
      <c r="B166" s="152" t="s">
        <v>1860</v>
      </c>
      <c r="C166" s="151" t="s">
        <v>68</v>
      </c>
      <c r="D166" s="151" t="s">
        <v>1489</v>
      </c>
      <c r="E166" s="153">
        <v>2.5</v>
      </c>
      <c r="F166" s="154">
        <v>32.26</v>
      </c>
      <c r="G166" s="176">
        <f t="shared" si="3"/>
        <v>80.649999999999991</v>
      </c>
      <c r="I166" s="188"/>
    </row>
    <row r="167" spans="1:9" s="74" customFormat="1" ht="14.25" x14ac:dyDescent="0.2">
      <c r="A167" s="177"/>
      <c r="B167" s="178"/>
      <c r="C167" s="178"/>
      <c r="D167" s="178"/>
      <c r="E167" s="557" t="s">
        <v>2902</v>
      </c>
      <c r="F167" s="557"/>
      <c r="G167" s="179">
        <f>SUM(G165:G166)</f>
        <v>195.56199999999998</v>
      </c>
      <c r="I167" s="188"/>
    </row>
    <row r="168" spans="1:9" s="74" customFormat="1" ht="14.25" x14ac:dyDescent="0.2">
      <c r="A168" s="177"/>
      <c r="B168" s="178"/>
      <c r="C168" s="178"/>
      <c r="D168" s="178"/>
      <c r="E168" s="563" t="s">
        <v>2907</v>
      </c>
      <c r="F168" s="563"/>
      <c r="G168" s="180">
        <f>SUM(G167,G163)</f>
        <v>436.41964999999993</v>
      </c>
      <c r="I168" s="188"/>
    </row>
    <row r="169" spans="1:9" s="74" customFormat="1" ht="14.25" x14ac:dyDescent="0.2">
      <c r="A169" s="177"/>
      <c r="B169" s="178"/>
      <c r="C169" s="569"/>
      <c r="D169" s="569"/>
      <c r="E169" s="178"/>
      <c r="F169" s="178"/>
      <c r="G169" s="184"/>
      <c r="I169" s="188"/>
    </row>
    <row r="170" spans="1:9" s="74" customFormat="1" ht="14.25" x14ac:dyDescent="0.2">
      <c r="A170" s="570" t="s">
        <v>2956</v>
      </c>
      <c r="B170" s="571"/>
      <c r="C170" s="571"/>
      <c r="D170" s="571"/>
      <c r="E170" s="571"/>
      <c r="F170" s="571"/>
      <c r="G170" s="572"/>
      <c r="I170" s="188"/>
    </row>
    <row r="171" spans="1:9" s="74" customFormat="1" ht="28.5" x14ac:dyDescent="0.2">
      <c r="A171" s="558" t="s">
        <v>1495</v>
      </c>
      <c r="B171" s="559"/>
      <c r="C171" s="150" t="s">
        <v>2874</v>
      </c>
      <c r="D171" s="150" t="s">
        <v>2875</v>
      </c>
      <c r="E171" s="150" t="s">
        <v>2876</v>
      </c>
      <c r="F171" s="150" t="s">
        <v>2877</v>
      </c>
      <c r="G171" s="174" t="s">
        <v>127</v>
      </c>
      <c r="I171" s="188"/>
    </row>
    <row r="172" spans="1:9" s="74" customFormat="1" ht="28.5" x14ac:dyDescent="0.2">
      <c r="A172" s="175" t="s">
        <v>2957</v>
      </c>
      <c r="B172" s="152" t="s">
        <v>2561</v>
      </c>
      <c r="C172" s="151" t="s">
        <v>68</v>
      </c>
      <c r="D172" s="151" t="s">
        <v>1</v>
      </c>
      <c r="E172" s="153">
        <v>1.7050000000000001</v>
      </c>
      <c r="F172" s="154">
        <v>0.18</v>
      </c>
      <c r="G172" s="176">
        <f>F172*E172</f>
        <v>0.30690000000000001</v>
      </c>
      <c r="I172" s="188"/>
    </row>
    <row r="173" spans="1:9" s="74" customFormat="1" ht="14.25" x14ac:dyDescent="0.2">
      <c r="A173" s="175" t="s">
        <v>2958</v>
      </c>
      <c r="B173" s="152" t="s">
        <v>1852</v>
      </c>
      <c r="C173" s="151" t="s">
        <v>68</v>
      </c>
      <c r="D173" s="151" t="s">
        <v>8</v>
      </c>
      <c r="E173" s="153">
        <v>2.3220000000000001</v>
      </c>
      <c r="F173" s="154">
        <v>2.62</v>
      </c>
      <c r="G173" s="176">
        <f t="shared" ref="G173:G176" si="4">F173*E173</f>
        <v>6.0836400000000008</v>
      </c>
      <c r="I173" s="188"/>
    </row>
    <row r="174" spans="1:9" s="74" customFormat="1" ht="14.25" x14ac:dyDescent="0.2">
      <c r="A174" s="175" t="s">
        <v>2959</v>
      </c>
      <c r="B174" s="152" t="s">
        <v>2960</v>
      </c>
      <c r="C174" s="151" t="s">
        <v>68</v>
      </c>
      <c r="D174" s="151" t="s">
        <v>25</v>
      </c>
      <c r="E174" s="153">
        <v>0.748</v>
      </c>
      <c r="F174" s="154">
        <v>37.130000000000003</v>
      </c>
      <c r="G174" s="176">
        <f t="shared" si="4"/>
        <v>27.773240000000001</v>
      </c>
      <c r="I174" s="188"/>
    </row>
    <row r="175" spans="1:9" s="74" customFormat="1" ht="14.25" x14ac:dyDescent="0.2">
      <c r="A175" s="175" t="s">
        <v>2961</v>
      </c>
      <c r="B175" s="152" t="s">
        <v>1857</v>
      </c>
      <c r="C175" s="151" t="s">
        <v>68</v>
      </c>
      <c r="D175" s="151" t="s">
        <v>1</v>
      </c>
      <c r="E175" s="153">
        <v>0.77810000000000001</v>
      </c>
      <c r="F175" s="154">
        <v>22.53</v>
      </c>
      <c r="G175" s="176">
        <f t="shared" si="4"/>
        <v>17.530593</v>
      </c>
      <c r="I175" s="188"/>
    </row>
    <row r="176" spans="1:9" s="74" customFormat="1" ht="14.25" x14ac:dyDescent="0.2">
      <c r="A176" s="175" t="s">
        <v>2962</v>
      </c>
      <c r="B176" s="152" t="s">
        <v>2963</v>
      </c>
      <c r="C176" s="151" t="s">
        <v>68</v>
      </c>
      <c r="D176" s="151" t="s">
        <v>3</v>
      </c>
      <c r="E176" s="153">
        <v>1</v>
      </c>
      <c r="F176" s="154">
        <v>439.16</v>
      </c>
      <c r="G176" s="176">
        <f t="shared" si="4"/>
        <v>439.16</v>
      </c>
      <c r="I176" s="188"/>
    </row>
    <row r="177" spans="1:9" s="74" customFormat="1" ht="14.25" x14ac:dyDescent="0.2">
      <c r="A177" s="177"/>
      <c r="B177" s="178"/>
      <c r="C177" s="178"/>
      <c r="D177" s="178"/>
      <c r="E177" s="557" t="s">
        <v>2892</v>
      </c>
      <c r="F177" s="557"/>
      <c r="G177" s="179">
        <f>SUM(G172:G176)</f>
        <v>490.85437300000001</v>
      </c>
      <c r="I177" s="188"/>
    </row>
    <row r="178" spans="1:9" s="74" customFormat="1" ht="28.5" x14ac:dyDescent="0.2">
      <c r="A178" s="558" t="s">
        <v>2893</v>
      </c>
      <c r="B178" s="559"/>
      <c r="C178" s="150" t="s">
        <v>2874</v>
      </c>
      <c r="D178" s="150" t="s">
        <v>2875</v>
      </c>
      <c r="E178" s="150" t="s">
        <v>2876</v>
      </c>
      <c r="F178" s="150" t="s">
        <v>2877</v>
      </c>
      <c r="G178" s="174" t="s">
        <v>127</v>
      </c>
      <c r="I178" s="188"/>
    </row>
    <row r="179" spans="1:9" s="74" customFormat="1" ht="14.25" x14ac:dyDescent="0.2">
      <c r="A179" s="175" t="s">
        <v>2900</v>
      </c>
      <c r="B179" s="152" t="s">
        <v>1487</v>
      </c>
      <c r="C179" s="151" t="s">
        <v>68</v>
      </c>
      <c r="D179" s="151" t="s">
        <v>1489</v>
      </c>
      <c r="E179" s="153">
        <v>1.3779999999999999</v>
      </c>
      <c r="F179" s="154">
        <v>28.17</v>
      </c>
      <c r="G179" s="176">
        <f t="shared" ref="G179:G180" si="5">F179*E179</f>
        <v>38.818260000000002</v>
      </c>
      <c r="I179" s="188"/>
    </row>
    <row r="180" spans="1:9" s="74" customFormat="1" ht="14.25" x14ac:dyDescent="0.2">
      <c r="A180" s="175" t="s">
        <v>2964</v>
      </c>
      <c r="B180" s="152" t="s">
        <v>1856</v>
      </c>
      <c r="C180" s="151" t="s">
        <v>68</v>
      </c>
      <c r="D180" s="151" t="s">
        <v>1489</v>
      </c>
      <c r="E180" s="153">
        <v>1.4179999999999999</v>
      </c>
      <c r="F180" s="154">
        <v>28.12</v>
      </c>
      <c r="G180" s="176">
        <f t="shared" si="5"/>
        <v>39.874159999999996</v>
      </c>
      <c r="I180" s="188"/>
    </row>
    <row r="181" spans="1:9" s="74" customFormat="1" ht="14.25" x14ac:dyDescent="0.2">
      <c r="A181" s="177"/>
      <c r="B181" s="178"/>
      <c r="C181" s="178"/>
      <c r="D181" s="178"/>
      <c r="E181" s="557" t="s">
        <v>2902</v>
      </c>
      <c r="F181" s="557"/>
      <c r="G181" s="179">
        <f>SUM(G179:G180)</f>
        <v>78.692419999999998</v>
      </c>
      <c r="I181" s="188"/>
    </row>
    <row r="182" spans="1:9" s="74" customFormat="1" ht="14.25" x14ac:dyDescent="0.2">
      <c r="A182" s="177"/>
      <c r="B182" s="178"/>
      <c r="C182" s="178"/>
      <c r="D182" s="178"/>
      <c r="E182" s="563" t="s">
        <v>2907</v>
      </c>
      <c r="F182" s="563"/>
      <c r="G182" s="180">
        <f>SUM(G181,G177)</f>
        <v>569.54679299999998</v>
      </c>
      <c r="I182" s="188"/>
    </row>
    <row r="183" spans="1:9" s="74" customFormat="1" ht="14.25" x14ac:dyDescent="0.2">
      <c r="A183" s="177"/>
      <c r="B183" s="178"/>
      <c r="C183" s="569"/>
      <c r="D183" s="569"/>
      <c r="E183" s="178"/>
      <c r="F183" s="178"/>
      <c r="G183" s="184"/>
      <c r="I183" s="188"/>
    </row>
    <row r="184" spans="1:9" ht="14.25" x14ac:dyDescent="0.2">
      <c r="A184" s="570" t="s">
        <v>2965</v>
      </c>
      <c r="B184" s="571"/>
      <c r="C184" s="571"/>
      <c r="D184" s="571"/>
      <c r="E184" s="571"/>
      <c r="F184" s="571"/>
      <c r="G184" s="572"/>
    </row>
    <row r="185" spans="1:9" ht="28.5" x14ac:dyDescent="0.2">
      <c r="A185" s="558" t="s">
        <v>1495</v>
      </c>
      <c r="B185" s="559"/>
      <c r="C185" s="150" t="s">
        <v>2874</v>
      </c>
      <c r="D185" s="150" t="s">
        <v>2875</v>
      </c>
      <c r="E185" s="150" t="s">
        <v>2876</v>
      </c>
      <c r="F185" s="150" t="s">
        <v>2877</v>
      </c>
      <c r="G185" s="174" t="s">
        <v>127</v>
      </c>
    </row>
    <row r="186" spans="1:9" ht="14.25" x14ac:dyDescent="0.2">
      <c r="A186" s="175" t="s">
        <v>2966</v>
      </c>
      <c r="B186" s="152" t="s">
        <v>2967</v>
      </c>
      <c r="C186" s="151" t="s">
        <v>68</v>
      </c>
      <c r="D186" s="151" t="s">
        <v>25</v>
      </c>
      <c r="E186" s="153">
        <v>3.7999999999999999E-2</v>
      </c>
      <c r="F186" s="154">
        <v>52.69</v>
      </c>
      <c r="G186" s="176">
        <f t="shared" ref="G186:G189" si="6">F186*E186</f>
        <v>2.0022199999999999</v>
      </c>
    </row>
    <row r="187" spans="1:9" ht="14.25" x14ac:dyDescent="0.2">
      <c r="A187" s="175" t="s">
        <v>2968</v>
      </c>
      <c r="B187" s="152" t="s">
        <v>1844</v>
      </c>
      <c r="C187" s="151" t="s">
        <v>68</v>
      </c>
      <c r="D187" s="151" t="s">
        <v>8</v>
      </c>
      <c r="E187" s="153">
        <v>2.5</v>
      </c>
      <c r="F187" s="154">
        <v>0.28999999999999998</v>
      </c>
      <c r="G187" s="176">
        <f t="shared" si="6"/>
        <v>0.72499999999999998</v>
      </c>
    </row>
    <row r="188" spans="1:9" ht="14.25" x14ac:dyDescent="0.2">
      <c r="A188" s="175" t="s">
        <v>2969</v>
      </c>
      <c r="B188" s="152" t="s">
        <v>2970</v>
      </c>
      <c r="C188" s="151" t="s">
        <v>68</v>
      </c>
      <c r="D188" s="151" t="s">
        <v>1</v>
      </c>
      <c r="E188" s="153">
        <v>15</v>
      </c>
      <c r="F188" s="154">
        <v>0.2</v>
      </c>
      <c r="G188" s="176">
        <f t="shared" si="6"/>
        <v>3</v>
      </c>
    </row>
    <row r="189" spans="1:9" ht="14.25" x14ac:dyDescent="0.2">
      <c r="A189" s="175" t="s">
        <v>2971</v>
      </c>
      <c r="B189" s="152" t="s">
        <v>2972</v>
      </c>
      <c r="C189" s="151" t="s">
        <v>68</v>
      </c>
      <c r="D189" s="151" t="s">
        <v>3</v>
      </c>
      <c r="E189" s="153">
        <v>1.415</v>
      </c>
      <c r="F189" s="154">
        <v>45.31</v>
      </c>
      <c r="G189" s="176">
        <f t="shared" si="6"/>
        <v>64.113650000000007</v>
      </c>
    </row>
    <row r="190" spans="1:9" ht="14.25" x14ac:dyDescent="0.2">
      <c r="A190" s="177"/>
      <c r="B190" s="178"/>
      <c r="C190" s="178"/>
      <c r="D190" s="178"/>
      <c r="E190" s="557" t="s">
        <v>2892</v>
      </c>
      <c r="F190" s="557"/>
      <c r="G190" s="179">
        <f>SUM(G186:G189)</f>
        <v>69.84087000000001</v>
      </c>
    </row>
    <row r="191" spans="1:9" ht="28.5" x14ac:dyDescent="0.2">
      <c r="A191" s="558" t="s">
        <v>2893</v>
      </c>
      <c r="B191" s="559"/>
      <c r="C191" s="150" t="s">
        <v>2874</v>
      </c>
      <c r="D191" s="150" t="s">
        <v>2875</v>
      </c>
      <c r="E191" s="150" t="s">
        <v>2876</v>
      </c>
      <c r="F191" s="150" t="s">
        <v>2877</v>
      </c>
      <c r="G191" s="174" t="s">
        <v>127</v>
      </c>
    </row>
    <row r="192" spans="1:9" ht="14.25" x14ac:dyDescent="0.2">
      <c r="A192" s="175" t="s">
        <v>2955</v>
      </c>
      <c r="B192" s="152" t="s">
        <v>1860</v>
      </c>
      <c r="C192" s="151" t="s">
        <v>68</v>
      </c>
      <c r="D192" s="151" t="s">
        <v>1489</v>
      </c>
      <c r="E192" s="153">
        <v>0.7</v>
      </c>
      <c r="F192" s="154">
        <v>32.26</v>
      </c>
      <c r="G192" s="176">
        <f t="shared" ref="G192:G193" si="7">F192*E192</f>
        <v>22.581999999999997</v>
      </c>
    </row>
    <row r="193" spans="1:7" ht="14.25" x14ac:dyDescent="0.2">
      <c r="A193" s="175" t="s">
        <v>2900</v>
      </c>
      <c r="B193" s="152" t="s">
        <v>1487</v>
      </c>
      <c r="C193" s="151" t="s">
        <v>68</v>
      </c>
      <c r="D193" s="151" t="s">
        <v>1489</v>
      </c>
      <c r="E193" s="153">
        <v>0.7</v>
      </c>
      <c r="F193" s="154">
        <v>28.17</v>
      </c>
      <c r="G193" s="176">
        <f t="shared" si="7"/>
        <v>19.719000000000001</v>
      </c>
    </row>
    <row r="194" spans="1:7" ht="14.25" x14ac:dyDescent="0.2">
      <c r="A194" s="177"/>
      <c r="B194" s="178"/>
      <c r="C194" s="178"/>
      <c r="D194" s="178"/>
      <c r="E194" s="557" t="s">
        <v>2902</v>
      </c>
      <c r="F194" s="557"/>
      <c r="G194" s="179">
        <f>SUM(G192:G193)</f>
        <v>42.301000000000002</v>
      </c>
    </row>
    <row r="195" spans="1:7" ht="14.25" x14ac:dyDescent="0.2">
      <c r="A195" s="177"/>
      <c r="B195" s="178"/>
      <c r="C195" s="178"/>
      <c r="D195" s="178"/>
      <c r="E195" s="563" t="s">
        <v>2907</v>
      </c>
      <c r="F195" s="563"/>
      <c r="G195" s="180">
        <f>SUM(G194,G190)</f>
        <v>112.14187000000001</v>
      </c>
    </row>
    <row r="196" spans="1:7" ht="14.25" x14ac:dyDescent="0.2">
      <c r="A196" s="177"/>
      <c r="B196" s="178"/>
      <c r="C196" s="569"/>
      <c r="D196" s="569"/>
      <c r="E196" s="178"/>
      <c r="F196" s="178"/>
      <c r="G196" s="184"/>
    </row>
    <row r="197" spans="1:7" ht="14.25" x14ac:dyDescent="0.2">
      <c r="A197" s="570" t="s">
        <v>2973</v>
      </c>
      <c r="B197" s="571"/>
      <c r="C197" s="571"/>
      <c r="D197" s="571"/>
      <c r="E197" s="571"/>
      <c r="F197" s="571"/>
      <c r="G197" s="572"/>
    </row>
    <row r="198" spans="1:7" ht="28.5" x14ac:dyDescent="0.2">
      <c r="A198" s="558" t="s">
        <v>2903</v>
      </c>
      <c r="B198" s="559"/>
      <c r="C198" s="150" t="s">
        <v>2874</v>
      </c>
      <c r="D198" s="150" t="s">
        <v>2875</v>
      </c>
      <c r="E198" s="150" t="s">
        <v>2876</v>
      </c>
      <c r="F198" s="150" t="s">
        <v>2877</v>
      </c>
      <c r="G198" s="174" t="s">
        <v>127</v>
      </c>
    </row>
    <row r="199" spans="1:7" ht="14.25" x14ac:dyDescent="0.2">
      <c r="A199" s="175" t="s">
        <v>2974</v>
      </c>
      <c r="B199" s="152" t="s">
        <v>2975</v>
      </c>
      <c r="C199" s="151" t="s">
        <v>68</v>
      </c>
      <c r="D199" s="151" t="s">
        <v>8</v>
      </c>
      <c r="E199" s="153">
        <v>4</v>
      </c>
      <c r="F199" s="154">
        <v>15.06</v>
      </c>
      <c r="G199" s="176">
        <f t="shared" ref="G199:G202" si="8">F199*E199</f>
        <v>60.24</v>
      </c>
    </row>
    <row r="200" spans="1:7" ht="14.25" x14ac:dyDescent="0.2">
      <c r="A200" s="175" t="s">
        <v>2976</v>
      </c>
      <c r="B200" s="152" t="s">
        <v>2977</v>
      </c>
      <c r="C200" s="151" t="s">
        <v>68</v>
      </c>
      <c r="D200" s="151" t="s">
        <v>1</v>
      </c>
      <c r="E200" s="153">
        <v>0.54064999999999996</v>
      </c>
      <c r="F200" s="154">
        <v>514.99</v>
      </c>
      <c r="G200" s="176">
        <f t="shared" si="8"/>
        <v>278.42934349999996</v>
      </c>
    </row>
    <row r="201" spans="1:7" ht="28.5" x14ac:dyDescent="0.2">
      <c r="A201" s="175" t="s">
        <v>2978</v>
      </c>
      <c r="B201" s="152" t="s">
        <v>2979</v>
      </c>
      <c r="C201" s="151" t="s">
        <v>68</v>
      </c>
      <c r="D201" s="151" t="s">
        <v>1</v>
      </c>
      <c r="E201" s="153">
        <v>1</v>
      </c>
      <c r="F201" s="154">
        <v>250.21</v>
      </c>
      <c r="G201" s="176">
        <f t="shared" si="8"/>
        <v>250.21</v>
      </c>
    </row>
    <row r="202" spans="1:7" ht="28.5" x14ac:dyDescent="0.2">
      <c r="A202" s="175" t="s">
        <v>2980</v>
      </c>
      <c r="B202" s="152" t="s">
        <v>2981</v>
      </c>
      <c r="C202" s="151" t="s">
        <v>68</v>
      </c>
      <c r="D202" s="151" t="s">
        <v>1</v>
      </c>
      <c r="E202" s="153">
        <v>1</v>
      </c>
      <c r="F202" s="154">
        <v>481.18</v>
      </c>
      <c r="G202" s="176">
        <f t="shared" si="8"/>
        <v>481.18</v>
      </c>
    </row>
    <row r="203" spans="1:7" ht="14.25" x14ac:dyDescent="0.2">
      <c r="A203" s="177"/>
      <c r="B203" s="178"/>
      <c r="C203" s="178"/>
      <c r="D203" s="178"/>
      <c r="E203" s="557" t="s">
        <v>2906</v>
      </c>
      <c r="F203" s="557"/>
      <c r="G203" s="179">
        <f>SUM(G199:G202)</f>
        <v>1070.0593435000001</v>
      </c>
    </row>
    <row r="204" spans="1:7" ht="14.25" x14ac:dyDescent="0.2">
      <c r="A204" s="177"/>
      <c r="B204" s="178"/>
      <c r="C204" s="178"/>
      <c r="D204" s="178"/>
      <c r="E204" s="563" t="s">
        <v>2907</v>
      </c>
      <c r="F204" s="563"/>
      <c r="G204" s="180">
        <f>G203</f>
        <v>1070.0593435000001</v>
      </c>
    </row>
    <row r="205" spans="1:7" ht="14.25" x14ac:dyDescent="0.2">
      <c r="A205" s="177"/>
      <c r="B205" s="178"/>
      <c r="C205" s="569"/>
      <c r="D205" s="569"/>
      <c r="E205" s="178"/>
      <c r="F205" s="178"/>
      <c r="G205" s="184"/>
    </row>
    <row r="206" spans="1:7" ht="14.25" x14ac:dyDescent="0.2">
      <c r="A206" s="570" t="s">
        <v>2982</v>
      </c>
      <c r="B206" s="571"/>
      <c r="C206" s="571"/>
      <c r="D206" s="571"/>
      <c r="E206" s="571"/>
      <c r="F206" s="571"/>
      <c r="G206" s="572"/>
    </row>
    <row r="207" spans="1:7" ht="28.5" x14ac:dyDescent="0.2">
      <c r="A207" s="558" t="s">
        <v>2903</v>
      </c>
      <c r="B207" s="559"/>
      <c r="C207" s="150" t="s">
        <v>2874</v>
      </c>
      <c r="D207" s="150" t="s">
        <v>2875</v>
      </c>
      <c r="E207" s="150" t="s">
        <v>2876</v>
      </c>
      <c r="F207" s="150" t="s">
        <v>2877</v>
      </c>
      <c r="G207" s="174" t="s">
        <v>127</v>
      </c>
    </row>
    <row r="208" spans="1:7" ht="14.25" x14ac:dyDescent="0.2">
      <c r="A208" s="175" t="s">
        <v>2974</v>
      </c>
      <c r="B208" s="152" t="s">
        <v>2975</v>
      </c>
      <c r="C208" s="151" t="s">
        <v>68</v>
      </c>
      <c r="D208" s="151" t="s">
        <v>8</v>
      </c>
      <c r="E208" s="153">
        <v>10</v>
      </c>
      <c r="F208" s="154">
        <v>15.06</v>
      </c>
      <c r="G208" s="176">
        <f t="shared" ref="G208:G211" si="9">F208*E208</f>
        <v>150.6</v>
      </c>
    </row>
    <row r="209" spans="1:7" ht="14.25" x14ac:dyDescent="0.2">
      <c r="A209" s="175" t="s">
        <v>2976</v>
      </c>
      <c r="B209" s="152" t="s">
        <v>2977</v>
      </c>
      <c r="C209" s="151" t="s">
        <v>68</v>
      </c>
      <c r="D209" s="151" t="s">
        <v>1</v>
      </c>
      <c r="E209" s="153">
        <v>1.0524199999999999</v>
      </c>
      <c r="F209" s="154">
        <v>514.99</v>
      </c>
      <c r="G209" s="176">
        <f t="shared" si="9"/>
        <v>541.98577579999994</v>
      </c>
    </row>
    <row r="210" spans="1:7" ht="28.5" x14ac:dyDescent="0.2">
      <c r="A210" s="175" t="s">
        <v>2978</v>
      </c>
      <c r="B210" s="152" t="s">
        <v>2979</v>
      </c>
      <c r="C210" s="151" t="s">
        <v>68</v>
      </c>
      <c r="D210" s="151" t="s">
        <v>1</v>
      </c>
      <c r="E210" s="153">
        <v>1</v>
      </c>
      <c r="F210" s="154">
        <v>250.21</v>
      </c>
      <c r="G210" s="176">
        <f t="shared" si="9"/>
        <v>250.21</v>
      </c>
    </row>
    <row r="211" spans="1:7" ht="28.5" x14ac:dyDescent="0.2">
      <c r="A211" s="175" t="s">
        <v>2983</v>
      </c>
      <c r="B211" s="152" t="s">
        <v>2984</v>
      </c>
      <c r="C211" s="151" t="s">
        <v>68</v>
      </c>
      <c r="D211" s="151" t="s">
        <v>1</v>
      </c>
      <c r="E211" s="153">
        <v>1</v>
      </c>
      <c r="F211" s="154">
        <v>942.45</v>
      </c>
      <c r="G211" s="176">
        <f t="shared" si="9"/>
        <v>942.45</v>
      </c>
    </row>
    <row r="212" spans="1:7" ht="14.25" x14ac:dyDescent="0.2">
      <c r="A212" s="177"/>
      <c r="B212" s="178"/>
      <c r="C212" s="178"/>
      <c r="D212" s="178"/>
      <c r="E212" s="557" t="s">
        <v>2906</v>
      </c>
      <c r="F212" s="557"/>
      <c r="G212" s="179">
        <f>SUM(G208:G211)</f>
        <v>1885.2457758</v>
      </c>
    </row>
    <row r="213" spans="1:7" ht="14.25" x14ac:dyDescent="0.2">
      <c r="A213" s="177"/>
      <c r="B213" s="178"/>
      <c r="C213" s="178"/>
      <c r="D213" s="178"/>
      <c r="E213" s="563" t="s">
        <v>2907</v>
      </c>
      <c r="F213" s="563"/>
      <c r="G213" s="180">
        <f>G212</f>
        <v>1885.2457758</v>
      </c>
    </row>
    <row r="214" spans="1:7" ht="14.25" x14ac:dyDescent="0.2">
      <c r="A214" s="177"/>
      <c r="B214" s="178"/>
      <c r="C214" s="569"/>
      <c r="D214" s="569"/>
      <c r="E214" s="178"/>
      <c r="F214" s="178"/>
      <c r="G214" s="184"/>
    </row>
    <row r="215" spans="1:7" ht="14.25" x14ac:dyDescent="0.2">
      <c r="A215" s="570" t="s">
        <v>2985</v>
      </c>
      <c r="B215" s="571"/>
      <c r="C215" s="571"/>
      <c r="D215" s="571"/>
      <c r="E215" s="571"/>
      <c r="F215" s="571"/>
      <c r="G215" s="572"/>
    </row>
    <row r="216" spans="1:7" ht="28.5" x14ac:dyDescent="0.2">
      <c r="A216" s="558" t="s">
        <v>2903</v>
      </c>
      <c r="B216" s="559"/>
      <c r="C216" s="150" t="s">
        <v>2874</v>
      </c>
      <c r="D216" s="150" t="s">
        <v>2875</v>
      </c>
      <c r="E216" s="150" t="s">
        <v>2876</v>
      </c>
      <c r="F216" s="150" t="s">
        <v>2877</v>
      </c>
      <c r="G216" s="174" t="s">
        <v>127</v>
      </c>
    </row>
    <row r="217" spans="1:7" ht="14.25" x14ac:dyDescent="0.2">
      <c r="A217" s="175" t="s">
        <v>2974</v>
      </c>
      <c r="B217" s="152" t="s">
        <v>2975</v>
      </c>
      <c r="C217" s="151" t="s">
        <v>68</v>
      </c>
      <c r="D217" s="151" t="s">
        <v>8</v>
      </c>
      <c r="E217" s="153">
        <v>4</v>
      </c>
      <c r="F217" s="154">
        <v>15.06</v>
      </c>
      <c r="G217" s="176">
        <f t="shared" ref="G217:G220" si="10">F217*E217</f>
        <v>60.24</v>
      </c>
    </row>
    <row r="218" spans="1:7" ht="14.25" x14ac:dyDescent="0.2">
      <c r="A218" s="175" t="s">
        <v>2976</v>
      </c>
      <c r="B218" s="152" t="s">
        <v>2977</v>
      </c>
      <c r="C218" s="151" t="s">
        <v>68</v>
      </c>
      <c r="D218" s="151" t="s">
        <v>1</v>
      </c>
      <c r="E218" s="153">
        <v>0.54064999999999996</v>
      </c>
      <c r="F218" s="154">
        <v>514.99</v>
      </c>
      <c r="G218" s="176">
        <f t="shared" si="10"/>
        <v>278.42934349999996</v>
      </c>
    </row>
    <row r="219" spans="1:7" ht="28.5" x14ac:dyDescent="0.2">
      <c r="A219" s="175" t="s">
        <v>2978</v>
      </c>
      <c r="B219" s="152" t="s">
        <v>2979</v>
      </c>
      <c r="C219" s="151" t="s">
        <v>68</v>
      </c>
      <c r="D219" s="151" t="s">
        <v>1</v>
      </c>
      <c r="E219" s="153">
        <v>1</v>
      </c>
      <c r="F219" s="154">
        <v>250.21</v>
      </c>
      <c r="G219" s="176">
        <f t="shared" si="10"/>
        <v>250.21</v>
      </c>
    </row>
    <row r="220" spans="1:7" ht="28.5" x14ac:dyDescent="0.2">
      <c r="A220" s="175" t="s">
        <v>2980</v>
      </c>
      <c r="B220" s="152" t="s">
        <v>2981</v>
      </c>
      <c r="C220" s="151" t="s">
        <v>68</v>
      </c>
      <c r="D220" s="151" t="s">
        <v>1</v>
      </c>
      <c r="E220" s="153">
        <v>1</v>
      </c>
      <c r="F220" s="154">
        <v>481.18</v>
      </c>
      <c r="G220" s="176">
        <f t="shared" si="10"/>
        <v>481.18</v>
      </c>
    </row>
    <row r="221" spans="1:7" ht="14.25" x14ac:dyDescent="0.2">
      <c r="A221" s="177"/>
      <c r="B221" s="178"/>
      <c r="C221" s="178"/>
      <c r="D221" s="178"/>
      <c r="E221" s="557" t="s">
        <v>2906</v>
      </c>
      <c r="F221" s="557"/>
      <c r="G221" s="179">
        <f>SUM(G217:G220)</f>
        <v>1070.0593435000001</v>
      </c>
    </row>
    <row r="222" spans="1:7" ht="14.25" x14ac:dyDescent="0.2">
      <c r="A222" s="177"/>
      <c r="B222" s="178"/>
      <c r="C222" s="178"/>
      <c r="D222" s="178"/>
      <c r="E222" s="563" t="s">
        <v>2907</v>
      </c>
      <c r="F222" s="563"/>
      <c r="G222" s="180">
        <f>G221</f>
        <v>1070.0593435000001</v>
      </c>
    </row>
    <row r="223" spans="1:7" ht="14.25" x14ac:dyDescent="0.2">
      <c r="A223" s="177"/>
      <c r="B223" s="178"/>
      <c r="C223" s="569"/>
      <c r="D223" s="569"/>
      <c r="E223" s="178"/>
      <c r="F223" s="178"/>
      <c r="G223" s="184"/>
    </row>
    <row r="224" spans="1:7" ht="14.25" x14ac:dyDescent="0.2">
      <c r="A224" s="570" t="s">
        <v>2986</v>
      </c>
      <c r="B224" s="571"/>
      <c r="C224" s="571"/>
      <c r="D224" s="571"/>
      <c r="E224" s="571"/>
      <c r="F224" s="571"/>
      <c r="G224" s="572"/>
    </row>
    <row r="225" spans="1:7" ht="28.5" x14ac:dyDescent="0.2">
      <c r="A225" s="558" t="s">
        <v>1495</v>
      </c>
      <c r="B225" s="559"/>
      <c r="C225" s="150" t="s">
        <v>2874</v>
      </c>
      <c r="D225" s="150" t="s">
        <v>2875</v>
      </c>
      <c r="E225" s="150" t="s">
        <v>2876</v>
      </c>
      <c r="F225" s="150" t="s">
        <v>2877</v>
      </c>
      <c r="G225" s="174" t="s">
        <v>127</v>
      </c>
    </row>
    <row r="226" spans="1:7" ht="14.25" x14ac:dyDescent="0.2">
      <c r="A226" s="175" t="s">
        <v>2987</v>
      </c>
      <c r="B226" s="152" t="s">
        <v>2988</v>
      </c>
      <c r="C226" s="151" t="s">
        <v>68</v>
      </c>
      <c r="D226" s="151" t="s">
        <v>25</v>
      </c>
      <c r="E226" s="153">
        <v>15.6</v>
      </c>
      <c r="F226" s="154">
        <v>11.04</v>
      </c>
      <c r="G226" s="176">
        <f>F226*E226</f>
        <v>172.22399999999999</v>
      </c>
    </row>
    <row r="227" spans="1:7" ht="14.25" x14ac:dyDescent="0.2">
      <c r="A227" s="177"/>
      <c r="B227" s="178"/>
      <c r="C227" s="178"/>
      <c r="D227" s="178"/>
      <c r="E227" s="557" t="s">
        <v>2892</v>
      </c>
      <c r="F227" s="557"/>
      <c r="G227" s="179">
        <f>G226</f>
        <v>172.22399999999999</v>
      </c>
    </row>
    <row r="228" spans="1:7" ht="28.5" x14ac:dyDescent="0.2">
      <c r="A228" s="558" t="s">
        <v>2893</v>
      </c>
      <c r="B228" s="559"/>
      <c r="C228" s="150" t="s">
        <v>2874</v>
      </c>
      <c r="D228" s="150" t="s">
        <v>2875</v>
      </c>
      <c r="E228" s="150" t="s">
        <v>2876</v>
      </c>
      <c r="F228" s="150" t="s">
        <v>2877</v>
      </c>
      <c r="G228" s="174" t="s">
        <v>127</v>
      </c>
    </row>
    <row r="229" spans="1:7" ht="14.25" x14ac:dyDescent="0.2">
      <c r="A229" s="175" t="s">
        <v>2955</v>
      </c>
      <c r="B229" s="152" t="s">
        <v>1860</v>
      </c>
      <c r="C229" s="151" t="s">
        <v>68</v>
      </c>
      <c r="D229" s="151" t="s">
        <v>1489</v>
      </c>
      <c r="E229" s="153">
        <v>0.4209</v>
      </c>
      <c r="F229" s="154">
        <v>32.26</v>
      </c>
      <c r="G229" s="176">
        <f>F229*E229</f>
        <v>13.578233999999998</v>
      </c>
    </row>
    <row r="230" spans="1:7" ht="14.25" x14ac:dyDescent="0.2">
      <c r="A230" s="175" t="s">
        <v>2900</v>
      </c>
      <c r="B230" s="152" t="s">
        <v>1487</v>
      </c>
      <c r="C230" s="151" t="s">
        <v>68</v>
      </c>
      <c r="D230" s="151" t="s">
        <v>1489</v>
      </c>
      <c r="E230" s="153">
        <f>E229</f>
        <v>0.4209</v>
      </c>
      <c r="F230" s="154">
        <v>28.17</v>
      </c>
      <c r="G230" s="176">
        <f>F230*E230</f>
        <v>11.856753000000001</v>
      </c>
    </row>
    <row r="231" spans="1:7" ht="14.25" x14ac:dyDescent="0.2">
      <c r="A231" s="177"/>
      <c r="B231" s="178"/>
      <c r="C231" s="178"/>
      <c r="D231" s="178"/>
      <c r="E231" s="557" t="s">
        <v>2902</v>
      </c>
      <c r="F231" s="557"/>
      <c r="G231" s="179">
        <f>SUM(G230,G229)</f>
        <v>25.434987</v>
      </c>
    </row>
    <row r="232" spans="1:7" ht="14.25" x14ac:dyDescent="0.2">
      <c r="A232" s="177"/>
      <c r="B232" s="178"/>
      <c r="C232" s="178"/>
      <c r="D232" s="178"/>
      <c r="E232" s="563" t="s">
        <v>2907</v>
      </c>
      <c r="F232" s="563"/>
      <c r="G232" s="180">
        <f>SUM(G231,G227)</f>
        <v>197.658987</v>
      </c>
    </row>
    <row r="233" spans="1:7" ht="14.25" x14ac:dyDescent="0.2">
      <c r="A233" s="177"/>
      <c r="B233" s="178"/>
      <c r="C233" s="569"/>
      <c r="D233" s="569"/>
      <c r="E233" s="178"/>
      <c r="F233" s="178"/>
      <c r="G233" s="184"/>
    </row>
    <row r="234" spans="1:7" ht="14.25" x14ac:dyDescent="0.2">
      <c r="A234" s="570" t="s">
        <v>2989</v>
      </c>
      <c r="B234" s="571"/>
      <c r="C234" s="571"/>
      <c r="D234" s="571"/>
      <c r="E234" s="571"/>
      <c r="F234" s="571"/>
      <c r="G234" s="572"/>
    </row>
    <row r="235" spans="1:7" ht="28.5" x14ac:dyDescent="0.2">
      <c r="A235" s="558" t="s">
        <v>1495</v>
      </c>
      <c r="B235" s="559"/>
      <c r="C235" s="150" t="s">
        <v>2874</v>
      </c>
      <c r="D235" s="150" t="s">
        <v>2875</v>
      </c>
      <c r="E235" s="150" t="s">
        <v>2876</v>
      </c>
      <c r="F235" s="150" t="s">
        <v>2877</v>
      </c>
      <c r="G235" s="174" t="s">
        <v>127</v>
      </c>
    </row>
    <row r="236" spans="1:7" ht="28.5" x14ac:dyDescent="0.2">
      <c r="A236" s="175" t="s">
        <v>2990</v>
      </c>
      <c r="B236" s="152" t="s">
        <v>2866</v>
      </c>
      <c r="C236" s="151" t="s">
        <v>68</v>
      </c>
      <c r="D236" s="151" t="s">
        <v>1</v>
      </c>
      <c r="E236" s="153">
        <v>4.72</v>
      </c>
      <c r="F236" s="154">
        <v>0.55000000000000004</v>
      </c>
      <c r="G236" s="176">
        <f>F236*E236</f>
        <v>2.5960000000000001</v>
      </c>
    </row>
    <row r="237" spans="1:7" ht="28.5" x14ac:dyDescent="0.2">
      <c r="A237" s="175" t="s">
        <v>2991</v>
      </c>
      <c r="B237" s="152" t="s">
        <v>2992</v>
      </c>
      <c r="C237" s="151" t="s">
        <v>68</v>
      </c>
      <c r="D237" s="151" t="s">
        <v>8</v>
      </c>
      <c r="E237" s="153">
        <v>2.7216999999999998</v>
      </c>
      <c r="F237" s="154">
        <v>25.76</v>
      </c>
      <c r="G237" s="176">
        <f>F237*E237</f>
        <v>70.110991999999996</v>
      </c>
    </row>
    <row r="238" spans="1:7" ht="28.5" x14ac:dyDescent="0.2">
      <c r="A238" s="175" t="s">
        <v>2993</v>
      </c>
      <c r="B238" s="152" t="s">
        <v>2994</v>
      </c>
      <c r="C238" s="151" t="s">
        <v>68</v>
      </c>
      <c r="D238" s="151" t="s">
        <v>3</v>
      </c>
      <c r="E238" s="153">
        <v>1</v>
      </c>
      <c r="F238" s="154">
        <v>392.2</v>
      </c>
      <c r="G238" s="176">
        <f>F238*E238</f>
        <v>392.2</v>
      </c>
    </row>
    <row r="239" spans="1:7" ht="14.25" x14ac:dyDescent="0.2">
      <c r="A239" s="175" t="s">
        <v>2995</v>
      </c>
      <c r="B239" s="152" t="s">
        <v>2996</v>
      </c>
      <c r="C239" s="151" t="s">
        <v>68</v>
      </c>
      <c r="D239" s="151" t="s">
        <v>2997</v>
      </c>
      <c r="E239" s="153">
        <v>6.3700000000000007E-2</v>
      </c>
      <c r="F239" s="154">
        <v>34.1</v>
      </c>
      <c r="G239" s="176">
        <v>2.17</v>
      </c>
    </row>
    <row r="240" spans="1:7" ht="14.25" x14ac:dyDescent="0.2">
      <c r="A240" s="177"/>
      <c r="B240" s="178"/>
      <c r="C240" s="178"/>
      <c r="D240" s="178"/>
      <c r="E240" s="557" t="s">
        <v>2892</v>
      </c>
      <c r="F240" s="557"/>
      <c r="G240" s="179">
        <f>SUM(G236:G239)</f>
        <v>467.07699200000002</v>
      </c>
    </row>
    <row r="241" spans="1:7" ht="28.5" x14ac:dyDescent="0.2">
      <c r="A241" s="558" t="s">
        <v>2893</v>
      </c>
      <c r="B241" s="559"/>
      <c r="C241" s="150" t="s">
        <v>2874</v>
      </c>
      <c r="D241" s="150" t="s">
        <v>2875</v>
      </c>
      <c r="E241" s="150" t="s">
        <v>2876</v>
      </c>
      <c r="F241" s="150" t="s">
        <v>2877</v>
      </c>
      <c r="G241" s="174" t="s">
        <v>127</v>
      </c>
    </row>
    <row r="242" spans="1:7" ht="14.25" x14ac:dyDescent="0.2">
      <c r="A242" s="175" t="s">
        <v>2898</v>
      </c>
      <c r="B242" s="152" t="s">
        <v>1599</v>
      </c>
      <c r="C242" s="151" t="s">
        <v>68</v>
      </c>
      <c r="D242" s="151" t="s">
        <v>1489</v>
      </c>
      <c r="E242" s="153">
        <v>0.28199999999999997</v>
      </c>
      <c r="F242" s="154">
        <v>32.57</v>
      </c>
      <c r="G242" s="176">
        <f>F242*E242</f>
        <v>9.1847399999999997</v>
      </c>
    </row>
    <row r="243" spans="1:7" ht="14.25" x14ac:dyDescent="0.2">
      <c r="A243" s="175" t="s">
        <v>2900</v>
      </c>
      <c r="B243" s="152" t="s">
        <v>1487</v>
      </c>
      <c r="C243" s="151" t="s">
        <v>68</v>
      </c>
      <c r="D243" s="151" t="s">
        <v>1489</v>
      </c>
      <c r="E243" s="153">
        <v>0.14099999999999999</v>
      </c>
      <c r="F243" s="154">
        <v>28.17</v>
      </c>
      <c r="G243" s="176">
        <f>F243*E243</f>
        <v>3.9719699999999998</v>
      </c>
    </row>
    <row r="244" spans="1:7" ht="14.25" x14ac:dyDescent="0.2">
      <c r="A244" s="177"/>
      <c r="B244" s="178"/>
      <c r="C244" s="178"/>
      <c r="D244" s="178"/>
      <c r="E244" s="557" t="s">
        <v>2902</v>
      </c>
      <c r="F244" s="557"/>
      <c r="G244" s="179">
        <f>SUM(G242:G243)</f>
        <v>13.15671</v>
      </c>
    </row>
    <row r="245" spans="1:7" ht="14.25" x14ac:dyDescent="0.2">
      <c r="A245" s="177"/>
      <c r="B245" s="178"/>
      <c r="C245" s="178"/>
      <c r="D245" s="178"/>
      <c r="E245" s="563" t="s">
        <v>2907</v>
      </c>
      <c r="F245" s="563"/>
      <c r="G245" s="180">
        <f>SUM(G244,G240)</f>
        <v>480.23370199999999</v>
      </c>
    </row>
    <row r="246" spans="1:7" ht="14.25" x14ac:dyDescent="0.2">
      <c r="A246" s="177"/>
      <c r="B246" s="178"/>
      <c r="C246" s="569"/>
      <c r="D246" s="569"/>
      <c r="E246" s="178"/>
      <c r="F246" s="178"/>
      <c r="G246" s="184"/>
    </row>
    <row r="247" spans="1:7" ht="14.25" x14ac:dyDescent="0.2">
      <c r="A247" s="570" t="s">
        <v>2998</v>
      </c>
      <c r="B247" s="571"/>
      <c r="C247" s="571"/>
      <c r="D247" s="571"/>
      <c r="E247" s="571"/>
      <c r="F247" s="571"/>
      <c r="G247" s="572"/>
    </row>
    <row r="248" spans="1:7" ht="28.5" x14ac:dyDescent="0.2">
      <c r="A248" s="558" t="s">
        <v>1495</v>
      </c>
      <c r="B248" s="559"/>
      <c r="C248" s="150" t="s">
        <v>2874</v>
      </c>
      <c r="D248" s="150" t="s">
        <v>2875</v>
      </c>
      <c r="E248" s="150" t="s">
        <v>2876</v>
      </c>
      <c r="F248" s="150" t="s">
        <v>2877</v>
      </c>
      <c r="G248" s="174" t="s">
        <v>127</v>
      </c>
    </row>
    <row r="249" spans="1:7" ht="28.5" x14ac:dyDescent="0.2">
      <c r="A249" s="175" t="s">
        <v>2990</v>
      </c>
      <c r="B249" s="152" t="s">
        <v>2866</v>
      </c>
      <c r="C249" s="151" t="s">
        <v>68</v>
      </c>
      <c r="D249" s="151" t="s">
        <v>1</v>
      </c>
      <c r="E249" s="153">
        <v>4.8166000000000002</v>
      </c>
      <c r="F249" s="154">
        <v>0.55000000000000004</v>
      </c>
      <c r="G249" s="176">
        <f>F249*E249</f>
        <v>2.6491300000000004</v>
      </c>
    </row>
    <row r="250" spans="1:7" ht="28.5" x14ac:dyDescent="0.2">
      <c r="A250" s="175" t="s">
        <v>2991</v>
      </c>
      <c r="B250" s="152" t="s">
        <v>2992</v>
      </c>
      <c r="C250" s="151" t="s">
        <v>68</v>
      </c>
      <c r="D250" s="151" t="s">
        <v>8</v>
      </c>
      <c r="E250" s="153">
        <v>8.5044000000000004</v>
      </c>
      <c r="F250" s="154">
        <v>25.76</v>
      </c>
      <c r="G250" s="176">
        <f>F250*E250</f>
        <v>219.07334400000002</v>
      </c>
    </row>
    <row r="251" spans="1:7" ht="28.5" x14ac:dyDescent="0.2">
      <c r="A251" s="175" t="s">
        <v>2999</v>
      </c>
      <c r="B251" s="152" t="s">
        <v>3000</v>
      </c>
      <c r="C251" s="151" t="s">
        <v>68</v>
      </c>
      <c r="D251" s="151" t="s">
        <v>1</v>
      </c>
      <c r="E251" s="153">
        <v>0.54730000000000001</v>
      </c>
      <c r="F251" s="154">
        <v>774.26</v>
      </c>
      <c r="G251" s="176">
        <f>F251*E251</f>
        <v>423.752498</v>
      </c>
    </row>
    <row r="252" spans="1:7" ht="14.25" x14ac:dyDescent="0.2">
      <c r="A252" s="175" t="s">
        <v>2995</v>
      </c>
      <c r="B252" s="152" t="s">
        <v>2996</v>
      </c>
      <c r="C252" s="151" t="s">
        <v>68</v>
      </c>
      <c r="D252" s="151" t="s">
        <v>2997</v>
      </c>
      <c r="E252" s="153">
        <v>0.88290000000000002</v>
      </c>
      <c r="F252" s="154">
        <v>34.1</v>
      </c>
      <c r="G252" s="176">
        <f>F252*E252</f>
        <v>30.106890000000003</v>
      </c>
    </row>
    <row r="253" spans="1:7" ht="14.25" x14ac:dyDescent="0.2">
      <c r="A253" s="177"/>
      <c r="B253" s="178"/>
      <c r="C253" s="178"/>
      <c r="D253" s="178"/>
      <c r="E253" s="557" t="s">
        <v>2892</v>
      </c>
      <c r="F253" s="557"/>
      <c r="G253" s="179">
        <f>SUM(G249:G252)</f>
        <v>675.581862</v>
      </c>
    </row>
    <row r="254" spans="1:7" ht="28.5" x14ac:dyDescent="0.2">
      <c r="A254" s="558" t="s">
        <v>2893</v>
      </c>
      <c r="B254" s="559"/>
      <c r="C254" s="150" t="s">
        <v>2874</v>
      </c>
      <c r="D254" s="150" t="s">
        <v>2875</v>
      </c>
      <c r="E254" s="150" t="s">
        <v>2876</v>
      </c>
      <c r="F254" s="150" t="s">
        <v>2877</v>
      </c>
      <c r="G254" s="174" t="s">
        <v>127</v>
      </c>
    </row>
    <row r="255" spans="1:7" ht="14.25" x14ac:dyDescent="0.2">
      <c r="A255" s="175" t="s">
        <v>2898</v>
      </c>
      <c r="B255" s="152" t="s">
        <v>1599</v>
      </c>
      <c r="C255" s="151" t="s">
        <v>68</v>
      </c>
      <c r="D255" s="151" t="s">
        <v>1489</v>
      </c>
      <c r="E255" s="153">
        <v>0.3826</v>
      </c>
      <c r="F255" s="154">
        <v>32.57</v>
      </c>
      <c r="G255" s="176">
        <f>F255*E255</f>
        <v>12.461282000000001</v>
      </c>
    </row>
    <row r="256" spans="1:7" ht="14.25" x14ac:dyDescent="0.2">
      <c r="A256" s="175" t="s">
        <v>2900</v>
      </c>
      <c r="B256" s="152" t="s">
        <v>1487</v>
      </c>
      <c r="C256" s="151" t="s">
        <v>68</v>
      </c>
      <c r="D256" s="151" t="s">
        <v>1489</v>
      </c>
      <c r="E256" s="153">
        <v>0.191</v>
      </c>
      <c r="F256" s="154">
        <v>28.17</v>
      </c>
      <c r="G256" s="176">
        <f>F256*E256</f>
        <v>5.3804700000000008</v>
      </c>
    </row>
    <row r="257" spans="1:7" ht="14.25" x14ac:dyDescent="0.2">
      <c r="A257" s="177"/>
      <c r="B257" s="178"/>
      <c r="C257" s="178"/>
      <c r="D257" s="178"/>
      <c r="E257" s="557" t="s">
        <v>2902</v>
      </c>
      <c r="F257" s="557"/>
      <c r="G257" s="179">
        <f>SUM(G255:G256)</f>
        <v>17.841752</v>
      </c>
    </row>
    <row r="258" spans="1:7" ht="14.25" x14ac:dyDescent="0.2">
      <c r="A258" s="177"/>
      <c r="B258" s="178"/>
      <c r="C258" s="178"/>
      <c r="D258" s="178"/>
      <c r="E258" s="563" t="s">
        <v>2907</v>
      </c>
      <c r="F258" s="563"/>
      <c r="G258" s="180">
        <f>SUM(G257,G253)</f>
        <v>693.42361400000004</v>
      </c>
    </row>
    <row r="259" spans="1:7" ht="14.25" x14ac:dyDescent="0.2">
      <c r="A259" s="177"/>
      <c r="B259" s="178"/>
      <c r="C259" s="569"/>
      <c r="D259" s="569"/>
      <c r="E259" s="178"/>
      <c r="F259" s="178"/>
      <c r="G259" s="184"/>
    </row>
    <row r="260" spans="1:7" ht="14.25" x14ac:dyDescent="0.2">
      <c r="A260" s="570" t="s">
        <v>3001</v>
      </c>
      <c r="B260" s="571"/>
      <c r="C260" s="571"/>
      <c r="D260" s="571"/>
      <c r="E260" s="571"/>
      <c r="F260" s="571"/>
      <c r="G260" s="572"/>
    </row>
    <row r="261" spans="1:7" ht="28.5" x14ac:dyDescent="0.2">
      <c r="A261" s="558" t="s">
        <v>1495</v>
      </c>
      <c r="B261" s="559"/>
      <c r="C261" s="150" t="s">
        <v>2874</v>
      </c>
      <c r="D261" s="150" t="s">
        <v>2875</v>
      </c>
      <c r="E261" s="150" t="s">
        <v>2876</v>
      </c>
      <c r="F261" s="150" t="s">
        <v>2877</v>
      </c>
      <c r="G261" s="174" t="s">
        <v>127</v>
      </c>
    </row>
    <row r="262" spans="1:7" ht="28.5" x14ac:dyDescent="0.2">
      <c r="A262" s="175" t="s">
        <v>2990</v>
      </c>
      <c r="B262" s="152" t="s">
        <v>2866</v>
      </c>
      <c r="C262" s="151" t="s">
        <v>68</v>
      </c>
      <c r="D262" s="151" t="s">
        <v>1</v>
      </c>
      <c r="E262" s="153">
        <v>4.8166000000000002</v>
      </c>
      <c r="F262" s="154">
        <v>0.55000000000000004</v>
      </c>
      <c r="G262" s="176">
        <f>F262*E262</f>
        <v>2.6491300000000004</v>
      </c>
    </row>
    <row r="263" spans="1:7" ht="28.5" x14ac:dyDescent="0.2">
      <c r="A263" s="175" t="s">
        <v>2991</v>
      </c>
      <c r="B263" s="152" t="s">
        <v>2992</v>
      </c>
      <c r="C263" s="151" t="s">
        <v>68</v>
      </c>
      <c r="D263" s="151" t="s">
        <v>8</v>
      </c>
      <c r="E263" s="153">
        <v>8.5044000000000004</v>
      </c>
      <c r="F263" s="154">
        <v>25.76</v>
      </c>
      <c r="G263" s="176">
        <f>F263*E263</f>
        <v>219.07334400000002</v>
      </c>
    </row>
    <row r="264" spans="1:7" ht="28.5" x14ac:dyDescent="0.2">
      <c r="A264" s="175" t="s">
        <v>2999</v>
      </c>
      <c r="B264" s="152" t="s">
        <v>3000</v>
      </c>
      <c r="C264" s="151" t="s">
        <v>68</v>
      </c>
      <c r="D264" s="151" t="s">
        <v>1</v>
      </c>
      <c r="E264" s="153">
        <v>0.54730000000000001</v>
      </c>
      <c r="F264" s="154">
        <v>774.26</v>
      </c>
      <c r="G264" s="176">
        <f>F264*E264</f>
        <v>423.752498</v>
      </c>
    </row>
    <row r="265" spans="1:7" ht="14.25" x14ac:dyDescent="0.2">
      <c r="A265" s="175" t="s">
        <v>2995</v>
      </c>
      <c r="B265" s="152" t="s">
        <v>2996</v>
      </c>
      <c r="C265" s="151" t="s">
        <v>68</v>
      </c>
      <c r="D265" s="151" t="s">
        <v>2997</v>
      </c>
      <c r="E265" s="153">
        <v>0.88290000000000002</v>
      </c>
      <c r="F265" s="154">
        <v>34.1</v>
      </c>
      <c r="G265" s="176">
        <f>F265*E265</f>
        <v>30.106890000000003</v>
      </c>
    </row>
    <row r="266" spans="1:7" ht="14.25" x14ac:dyDescent="0.2">
      <c r="A266" s="177"/>
      <c r="B266" s="178"/>
      <c r="C266" s="178"/>
      <c r="D266" s="178"/>
      <c r="E266" s="557" t="s">
        <v>2892</v>
      </c>
      <c r="F266" s="557"/>
      <c r="G266" s="179">
        <f>SUM(G262:G265)</f>
        <v>675.581862</v>
      </c>
    </row>
    <row r="267" spans="1:7" ht="28.5" x14ac:dyDescent="0.2">
      <c r="A267" s="558" t="s">
        <v>2893</v>
      </c>
      <c r="B267" s="559"/>
      <c r="C267" s="150" t="s">
        <v>2874</v>
      </c>
      <c r="D267" s="150" t="s">
        <v>2875</v>
      </c>
      <c r="E267" s="150" t="s">
        <v>2876</v>
      </c>
      <c r="F267" s="150" t="s">
        <v>2877</v>
      </c>
      <c r="G267" s="174" t="s">
        <v>127</v>
      </c>
    </row>
    <row r="268" spans="1:7" ht="14.25" x14ac:dyDescent="0.2">
      <c r="A268" s="175" t="s">
        <v>2898</v>
      </c>
      <c r="B268" s="152" t="s">
        <v>1599</v>
      </c>
      <c r="C268" s="151" t="s">
        <v>68</v>
      </c>
      <c r="D268" s="151" t="s">
        <v>1489</v>
      </c>
      <c r="E268" s="153">
        <v>0.3826</v>
      </c>
      <c r="F268" s="154">
        <v>32.57</v>
      </c>
      <c r="G268" s="176">
        <f>F268*E268</f>
        <v>12.461282000000001</v>
      </c>
    </row>
    <row r="269" spans="1:7" ht="14.25" x14ac:dyDescent="0.2">
      <c r="A269" s="175" t="s">
        <v>2900</v>
      </c>
      <c r="B269" s="152" t="s">
        <v>1487</v>
      </c>
      <c r="C269" s="151" t="s">
        <v>68</v>
      </c>
      <c r="D269" s="151" t="s">
        <v>1489</v>
      </c>
      <c r="E269" s="153">
        <v>0.191</v>
      </c>
      <c r="F269" s="154">
        <v>28.17</v>
      </c>
      <c r="G269" s="176">
        <f>F269*E269</f>
        <v>5.3804700000000008</v>
      </c>
    </row>
    <row r="270" spans="1:7" ht="14.25" x14ac:dyDescent="0.2">
      <c r="A270" s="177"/>
      <c r="B270" s="178"/>
      <c r="C270" s="178"/>
      <c r="D270" s="178"/>
      <c r="E270" s="557" t="s">
        <v>2902</v>
      </c>
      <c r="F270" s="557"/>
      <c r="G270" s="179">
        <v>17.84</v>
      </c>
    </row>
    <row r="271" spans="1:7" ht="14.25" x14ac:dyDescent="0.2">
      <c r="A271" s="177"/>
      <c r="B271" s="178"/>
      <c r="C271" s="178"/>
      <c r="D271" s="178"/>
      <c r="E271" s="563" t="s">
        <v>2907</v>
      </c>
      <c r="F271" s="563"/>
      <c r="G271" s="180">
        <f>SUM(G270,G266)</f>
        <v>693.42186200000003</v>
      </c>
    </row>
    <row r="272" spans="1:7" ht="14.25" x14ac:dyDescent="0.2">
      <c r="A272" s="177"/>
      <c r="B272" s="178"/>
      <c r="C272" s="569"/>
      <c r="D272" s="569"/>
      <c r="E272" s="178"/>
      <c r="F272" s="178"/>
      <c r="G272" s="184"/>
    </row>
    <row r="273" spans="1:7" ht="14.25" x14ac:dyDescent="0.2">
      <c r="A273" s="570" t="s">
        <v>3002</v>
      </c>
      <c r="B273" s="571"/>
      <c r="C273" s="571"/>
      <c r="D273" s="571"/>
      <c r="E273" s="571"/>
      <c r="F273" s="571"/>
      <c r="G273" s="572"/>
    </row>
    <row r="274" spans="1:7" ht="28.5" x14ac:dyDescent="0.2">
      <c r="A274" s="558" t="s">
        <v>1495</v>
      </c>
      <c r="B274" s="559"/>
      <c r="C274" s="150" t="s">
        <v>2874</v>
      </c>
      <c r="D274" s="150" t="s">
        <v>2875</v>
      </c>
      <c r="E274" s="150" t="s">
        <v>2876</v>
      </c>
      <c r="F274" s="150" t="s">
        <v>2877</v>
      </c>
      <c r="G274" s="174" t="s">
        <v>127</v>
      </c>
    </row>
    <row r="275" spans="1:7" ht="28.5" x14ac:dyDescent="0.2">
      <c r="A275" s="175" t="s">
        <v>2990</v>
      </c>
      <c r="B275" s="152" t="s">
        <v>2866</v>
      </c>
      <c r="C275" s="151" t="s">
        <v>68</v>
      </c>
      <c r="D275" s="151" t="s">
        <v>1</v>
      </c>
      <c r="E275" s="153">
        <v>4.8166000000000002</v>
      </c>
      <c r="F275" s="154">
        <v>0.55000000000000004</v>
      </c>
      <c r="G275" s="176">
        <f>F275*E275</f>
        <v>2.6491300000000004</v>
      </c>
    </row>
    <row r="276" spans="1:7" ht="28.5" x14ac:dyDescent="0.2">
      <c r="A276" s="175" t="s">
        <v>2991</v>
      </c>
      <c r="B276" s="152" t="s">
        <v>2992</v>
      </c>
      <c r="C276" s="151" t="s">
        <v>68</v>
      </c>
      <c r="D276" s="151" t="s">
        <v>8</v>
      </c>
      <c r="E276" s="153">
        <v>8.5044000000000004</v>
      </c>
      <c r="F276" s="154">
        <v>25.76</v>
      </c>
      <c r="G276" s="176">
        <f>F276*E276</f>
        <v>219.07334400000002</v>
      </c>
    </row>
    <row r="277" spans="1:7" ht="28.5" x14ac:dyDescent="0.2">
      <c r="A277" s="175" t="s">
        <v>2999</v>
      </c>
      <c r="B277" s="152" t="s">
        <v>3000</v>
      </c>
      <c r="C277" s="151" t="s">
        <v>68</v>
      </c>
      <c r="D277" s="151" t="s">
        <v>1</v>
      </c>
      <c r="E277" s="153">
        <v>0.54730000000000001</v>
      </c>
      <c r="F277" s="154">
        <v>774.26</v>
      </c>
      <c r="G277" s="176">
        <f>F277*E277</f>
        <v>423.752498</v>
      </c>
    </row>
    <row r="278" spans="1:7" ht="14.25" x14ac:dyDescent="0.2">
      <c r="A278" s="175" t="s">
        <v>2995</v>
      </c>
      <c r="B278" s="152" t="s">
        <v>2996</v>
      </c>
      <c r="C278" s="151" t="s">
        <v>68</v>
      </c>
      <c r="D278" s="151" t="s">
        <v>2997</v>
      </c>
      <c r="E278" s="153">
        <v>0.88290000000000002</v>
      </c>
      <c r="F278" s="154">
        <v>34.1</v>
      </c>
      <c r="G278" s="176">
        <f>F278*E278</f>
        <v>30.106890000000003</v>
      </c>
    </row>
    <row r="279" spans="1:7" ht="14.25" x14ac:dyDescent="0.2">
      <c r="A279" s="177"/>
      <c r="B279" s="178"/>
      <c r="C279" s="178"/>
      <c r="D279" s="178"/>
      <c r="E279" s="557" t="s">
        <v>2892</v>
      </c>
      <c r="F279" s="557"/>
      <c r="G279" s="179">
        <f>SUM(G275:G278)</f>
        <v>675.581862</v>
      </c>
    </row>
    <row r="280" spans="1:7" ht="28.5" x14ac:dyDescent="0.2">
      <c r="A280" s="558" t="s">
        <v>2893</v>
      </c>
      <c r="B280" s="559"/>
      <c r="C280" s="150" t="s">
        <v>2874</v>
      </c>
      <c r="D280" s="150" t="s">
        <v>2875</v>
      </c>
      <c r="E280" s="150" t="s">
        <v>2876</v>
      </c>
      <c r="F280" s="150" t="s">
        <v>2877</v>
      </c>
      <c r="G280" s="174" t="s">
        <v>127</v>
      </c>
    </row>
    <row r="281" spans="1:7" ht="14.25" x14ac:dyDescent="0.2">
      <c r="A281" s="175" t="s">
        <v>2898</v>
      </c>
      <c r="B281" s="152" t="s">
        <v>1599</v>
      </c>
      <c r="C281" s="151" t="s">
        <v>68</v>
      </c>
      <c r="D281" s="151" t="s">
        <v>1489</v>
      </c>
      <c r="E281" s="153">
        <v>0.3826</v>
      </c>
      <c r="F281" s="154">
        <v>32.57</v>
      </c>
      <c r="G281" s="176">
        <f>F281*E281</f>
        <v>12.461282000000001</v>
      </c>
    </row>
    <row r="282" spans="1:7" ht="14.25" x14ac:dyDescent="0.2">
      <c r="A282" s="175" t="s">
        <v>2900</v>
      </c>
      <c r="B282" s="152" t="s">
        <v>1487</v>
      </c>
      <c r="C282" s="151" t="s">
        <v>68</v>
      </c>
      <c r="D282" s="151" t="s">
        <v>1489</v>
      </c>
      <c r="E282" s="153">
        <v>0.191</v>
      </c>
      <c r="F282" s="154">
        <v>28.17</v>
      </c>
      <c r="G282" s="176">
        <f>F282*E282</f>
        <v>5.3804700000000008</v>
      </c>
    </row>
    <row r="283" spans="1:7" ht="14.25" x14ac:dyDescent="0.2">
      <c r="A283" s="177"/>
      <c r="B283" s="178"/>
      <c r="C283" s="178"/>
      <c r="D283" s="178"/>
      <c r="E283" s="557" t="s">
        <v>2902</v>
      </c>
      <c r="F283" s="557"/>
      <c r="G283" s="179">
        <v>17.84</v>
      </c>
    </row>
    <row r="284" spans="1:7" ht="14.25" x14ac:dyDescent="0.2">
      <c r="A284" s="177"/>
      <c r="B284" s="178"/>
      <c r="C284" s="178"/>
      <c r="D284" s="178"/>
      <c r="E284" s="563" t="s">
        <v>2907</v>
      </c>
      <c r="F284" s="563"/>
      <c r="G284" s="180">
        <f>SUM(G283,G279)</f>
        <v>693.42186200000003</v>
      </c>
    </row>
    <row r="285" spans="1:7" ht="14.25" x14ac:dyDescent="0.2">
      <c r="A285" s="177"/>
      <c r="B285" s="178"/>
      <c r="C285" s="569"/>
      <c r="D285" s="569"/>
      <c r="E285" s="178"/>
      <c r="F285" s="178"/>
      <c r="G285" s="184"/>
    </row>
    <row r="286" spans="1:7" ht="14.25" x14ac:dyDescent="0.2">
      <c r="A286" s="570" t="s">
        <v>3003</v>
      </c>
      <c r="B286" s="571"/>
      <c r="C286" s="571"/>
      <c r="D286" s="571"/>
      <c r="E286" s="571"/>
      <c r="F286" s="571"/>
      <c r="G286" s="572"/>
    </row>
    <row r="287" spans="1:7" ht="28.5" x14ac:dyDescent="0.2">
      <c r="A287" s="558" t="s">
        <v>1495</v>
      </c>
      <c r="B287" s="559"/>
      <c r="C287" s="150" t="s">
        <v>2874</v>
      </c>
      <c r="D287" s="150" t="s">
        <v>2875</v>
      </c>
      <c r="E287" s="150" t="s">
        <v>2876</v>
      </c>
      <c r="F287" s="150" t="s">
        <v>2877</v>
      </c>
      <c r="G287" s="174" t="s">
        <v>127</v>
      </c>
    </row>
    <row r="288" spans="1:7" ht="28.5" x14ac:dyDescent="0.2">
      <c r="A288" s="175" t="s">
        <v>2990</v>
      </c>
      <c r="B288" s="152" t="s">
        <v>2866</v>
      </c>
      <c r="C288" s="151" t="s">
        <v>68</v>
      </c>
      <c r="D288" s="151" t="s">
        <v>1</v>
      </c>
      <c r="E288" s="153">
        <v>4.8166000000000002</v>
      </c>
      <c r="F288" s="154">
        <v>0.55000000000000004</v>
      </c>
      <c r="G288" s="176">
        <f t="shared" ref="G288:G291" si="11">F288*E288</f>
        <v>2.6491300000000004</v>
      </c>
    </row>
    <row r="289" spans="1:7" ht="28.5" x14ac:dyDescent="0.2">
      <c r="A289" s="175" t="s">
        <v>2991</v>
      </c>
      <c r="B289" s="152" t="s">
        <v>2992</v>
      </c>
      <c r="C289" s="151" t="s">
        <v>68</v>
      </c>
      <c r="D289" s="151" t="s">
        <v>8</v>
      </c>
      <c r="E289" s="153">
        <v>8.8810000000000002</v>
      </c>
      <c r="F289" s="154">
        <v>25.76</v>
      </c>
      <c r="G289" s="176">
        <f t="shared" si="11"/>
        <v>228.77456000000001</v>
      </c>
    </row>
    <row r="290" spans="1:7" ht="28.5" x14ac:dyDescent="0.2">
      <c r="A290" s="175" t="s">
        <v>2999</v>
      </c>
      <c r="B290" s="152" t="s">
        <v>3000</v>
      </c>
      <c r="C290" s="151" t="s">
        <v>68</v>
      </c>
      <c r="D290" s="151" t="s">
        <v>1</v>
      </c>
      <c r="E290" s="153">
        <v>0.54730000000000001</v>
      </c>
      <c r="F290" s="154">
        <v>774.26</v>
      </c>
      <c r="G290" s="176">
        <f t="shared" si="11"/>
        <v>423.752498</v>
      </c>
    </row>
    <row r="291" spans="1:7" ht="14.25" x14ac:dyDescent="0.2">
      <c r="A291" s="175" t="s">
        <v>2995</v>
      </c>
      <c r="B291" s="152" t="s">
        <v>2996</v>
      </c>
      <c r="C291" s="151" t="s">
        <v>68</v>
      </c>
      <c r="D291" s="151" t="s">
        <v>2997</v>
      </c>
      <c r="E291" s="153">
        <v>0.88290000000000002</v>
      </c>
      <c r="F291" s="154">
        <v>34.1</v>
      </c>
      <c r="G291" s="176">
        <f t="shared" si="11"/>
        <v>30.106890000000003</v>
      </c>
    </row>
    <row r="292" spans="1:7" ht="14.25" x14ac:dyDescent="0.2">
      <c r="A292" s="177"/>
      <c r="B292" s="178"/>
      <c r="C292" s="178"/>
      <c r="D292" s="178"/>
      <c r="E292" s="557" t="s">
        <v>2892</v>
      </c>
      <c r="F292" s="557"/>
      <c r="G292" s="179">
        <f>SUM(G288:G291)</f>
        <v>685.28307800000005</v>
      </c>
    </row>
    <row r="293" spans="1:7" ht="28.5" x14ac:dyDescent="0.2">
      <c r="A293" s="558" t="s">
        <v>2893</v>
      </c>
      <c r="B293" s="559"/>
      <c r="C293" s="150" t="s">
        <v>2874</v>
      </c>
      <c r="D293" s="150" t="s">
        <v>2875</v>
      </c>
      <c r="E293" s="150" t="s">
        <v>2876</v>
      </c>
      <c r="F293" s="150" t="s">
        <v>2877</v>
      </c>
      <c r="G293" s="174" t="s">
        <v>127</v>
      </c>
    </row>
    <row r="294" spans="1:7" ht="14.25" x14ac:dyDescent="0.2">
      <c r="A294" s="175" t="s">
        <v>2898</v>
      </c>
      <c r="B294" s="152" t="s">
        <v>1599</v>
      </c>
      <c r="C294" s="151" t="s">
        <v>68</v>
      </c>
      <c r="D294" s="151" t="s">
        <v>1489</v>
      </c>
      <c r="E294" s="153">
        <v>0.3826</v>
      </c>
      <c r="F294" s="154">
        <v>32.57</v>
      </c>
      <c r="G294" s="176">
        <f t="shared" ref="G294:G295" si="12">F294*E294</f>
        <v>12.461282000000001</v>
      </c>
    </row>
    <row r="295" spans="1:7" ht="14.25" x14ac:dyDescent="0.2">
      <c r="A295" s="175" t="s">
        <v>2900</v>
      </c>
      <c r="B295" s="152" t="s">
        <v>1487</v>
      </c>
      <c r="C295" s="151" t="s">
        <v>68</v>
      </c>
      <c r="D295" s="151" t="s">
        <v>1489</v>
      </c>
      <c r="E295" s="153">
        <v>0.191</v>
      </c>
      <c r="F295" s="154">
        <v>28.17</v>
      </c>
      <c r="G295" s="176">
        <f t="shared" si="12"/>
        <v>5.3804700000000008</v>
      </c>
    </row>
    <row r="296" spans="1:7" ht="14.25" x14ac:dyDescent="0.2">
      <c r="A296" s="177"/>
      <c r="B296" s="178"/>
      <c r="C296" s="178"/>
      <c r="D296" s="178"/>
      <c r="E296" s="557" t="s">
        <v>2902</v>
      </c>
      <c r="F296" s="557"/>
      <c r="G296" s="179">
        <f>SUM(G295,G294)</f>
        <v>17.841752</v>
      </c>
    </row>
    <row r="297" spans="1:7" ht="14.25" x14ac:dyDescent="0.2">
      <c r="A297" s="177"/>
      <c r="B297" s="178"/>
      <c r="C297" s="178"/>
      <c r="D297" s="178"/>
      <c r="E297" s="563" t="s">
        <v>2907</v>
      </c>
      <c r="F297" s="563"/>
      <c r="G297" s="180">
        <f>SUM(G296,G292)</f>
        <v>703.12483000000009</v>
      </c>
    </row>
    <row r="298" spans="1:7" ht="14.25" x14ac:dyDescent="0.2">
      <c r="A298" s="177"/>
      <c r="B298" s="178"/>
      <c r="C298" s="569"/>
      <c r="D298" s="569"/>
      <c r="E298" s="178"/>
      <c r="F298" s="178"/>
      <c r="G298" s="184"/>
    </row>
    <row r="299" spans="1:7" ht="14.25" x14ac:dyDescent="0.2">
      <c r="A299" s="570" t="s">
        <v>3004</v>
      </c>
      <c r="B299" s="571"/>
      <c r="C299" s="571"/>
      <c r="D299" s="571"/>
      <c r="E299" s="571"/>
      <c r="F299" s="571"/>
      <c r="G299" s="572"/>
    </row>
    <row r="300" spans="1:7" ht="28.5" x14ac:dyDescent="0.2">
      <c r="A300" s="558" t="s">
        <v>1495</v>
      </c>
      <c r="B300" s="559"/>
      <c r="C300" s="150" t="s">
        <v>2874</v>
      </c>
      <c r="D300" s="150" t="s">
        <v>2875</v>
      </c>
      <c r="E300" s="150" t="s">
        <v>2876</v>
      </c>
      <c r="F300" s="150" t="s">
        <v>2877</v>
      </c>
      <c r="G300" s="174" t="s">
        <v>127</v>
      </c>
    </row>
    <row r="301" spans="1:7" ht="28.5" x14ac:dyDescent="0.2">
      <c r="A301" s="175" t="s">
        <v>2990</v>
      </c>
      <c r="B301" s="152" t="s">
        <v>2866</v>
      </c>
      <c r="C301" s="151" t="s">
        <v>68</v>
      </c>
      <c r="D301" s="151" t="s">
        <v>1</v>
      </c>
      <c r="E301" s="153">
        <v>4.72</v>
      </c>
      <c r="F301" s="154">
        <v>0.55000000000000004</v>
      </c>
      <c r="G301" s="176">
        <f t="shared" ref="G301:G304" si="13">F301*E301</f>
        <v>2.5960000000000001</v>
      </c>
    </row>
    <row r="302" spans="1:7" ht="28.5" x14ac:dyDescent="0.2">
      <c r="A302" s="175" t="s">
        <v>2991</v>
      </c>
      <c r="B302" s="152" t="s">
        <v>2992</v>
      </c>
      <c r="C302" s="151" t="s">
        <v>68</v>
      </c>
      <c r="D302" s="151" t="s">
        <v>8</v>
      </c>
      <c r="E302" s="153">
        <v>2.7927</v>
      </c>
      <c r="F302" s="154">
        <v>25.76</v>
      </c>
      <c r="G302" s="176">
        <f t="shared" si="13"/>
        <v>71.939952000000005</v>
      </c>
    </row>
    <row r="303" spans="1:7" ht="28.5" x14ac:dyDescent="0.2">
      <c r="A303" s="175" t="s">
        <v>2993</v>
      </c>
      <c r="B303" s="152" t="s">
        <v>2994</v>
      </c>
      <c r="C303" s="151" t="s">
        <v>68</v>
      </c>
      <c r="D303" s="151" t="s">
        <v>3</v>
      </c>
      <c r="E303" s="153">
        <v>1</v>
      </c>
      <c r="F303" s="154">
        <v>392.2</v>
      </c>
      <c r="G303" s="176">
        <f t="shared" si="13"/>
        <v>392.2</v>
      </c>
    </row>
    <row r="304" spans="1:7" ht="14.25" x14ac:dyDescent="0.2">
      <c r="A304" s="175" t="s">
        <v>2995</v>
      </c>
      <c r="B304" s="152" t="s">
        <v>2996</v>
      </c>
      <c r="C304" s="151" t="s">
        <v>68</v>
      </c>
      <c r="D304" s="151" t="s">
        <v>2997</v>
      </c>
      <c r="E304" s="153">
        <v>6.3700000000000007E-2</v>
      </c>
      <c r="F304" s="154">
        <v>34.1</v>
      </c>
      <c r="G304" s="176">
        <f t="shared" si="13"/>
        <v>2.1721700000000004</v>
      </c>
    </row>
    <row r="305" spans="1:7" ht="14.25" x14ac:dyDescent="0.2">
      <c r="A305" s="177"/>
      <c r="B305" s="178"/>
      <c r="C305" s="178"/>
      <c r="D305" s="178"/>
      <c r="E305" s="557" t="s">
        <v>2892</v>
      </c>
      <c r="F305" s="557"/>
      <c r="G305" s="179">
        <f>SUM(G301:G304)</f>
        <v>468.90812199999999</v>
      </c>
    </row>
    <row r="306" spans="1:7" ht="28.5" x14ac:dyDescent="0.2">
      <c r="A306" s="558" t="s">
        <v>2893</v>
      </c>
      <c r="B306" s="559"/>
      <c r="C306" s="150" t="s">
        <v>2874</v>
      </c>
      <c r="D306" s="150" t="s">
        <v>2875</v>
      </c>
      <c r="E306" s="150" t="s">
        <v>2876</v>
      </c>
      <c r="F306" s="150" t="s">
        <v>2877</v>
      </c>
      <c r="G306" s="174" t="s">
        <v>127</v>
      </c>
    </row>
    <row r="307" spans="1:7" ht="14.25" x14ac:dyDescent="0.2">
      <c r="A307" s="175" t="s">
        <v>2898</v>
      </c>
      <c r="B307" s="152" t="s">
        <v>1599</v>
      </c>
      <c r="C307" s="151" t="s">
        <v>68</v>
      </c>
      <c r="D307" s="151" t="s">
        <v>1489</v>
      </c>
      <c r="E307" s="153">
        <v>0.28199999999999997</v>
      </c>
      <c r="F307" s="154">
        <v>32.57</v>
      </c>
      <c r="G307" s="176">
        <f t="shared" ref="G307:G308" si="14">F307*E307</f>
        <v>9.1847399999999997</v>
      </c>
    </row>
    <row r="308" spans="1:7" ht="14.25" x14ac:dyDescent="0.2">
      <c r="A308" s="175" t="s">
        <v>2900</v>
      </c>
      <c r="B308" s="152" t="s">
        <v>1487</v>
      </c>
      <c r="C308" s="151" t="s">
        <v>68</v>
      </c>
      <c r="D308" s="151" t="s">
        <v>1489</v>
      </c>
      <c r="E308" s="153">
        <v>0.14099999999999999</v>
      </c>
      <c r="F308" s="154">
        <v>28.17</v>
      </c>
      <c r="G308" s="176">
        <f t="shared" si="14"/>
        <v>3.9719699999999998</v>
      </c>
    </row>
    <row r="309" spans="1:7" ht="14.25" x14ac:dyDescent="0.2">
      <c r="A309" s="177"/>
      <c r="B309" s="178"/>
      <c r="C309" s="178"/>
      <c r="D309" s="178"/>
      <c r="E309" s="557" t="s">
        <v>2902</v>
      </c>
      <c r="F309" s="557"/>
      <c r="G309" s="179">
        <f>SUM(G307:G308)</f>
        <v>13.15671</v>
      </c>
    </row>
    <row r="310" spans="1:7" ht="14.25" x14ac:dyDescent="0.2">
      <c r="A310" s="177"/>
      <c r="B310" s="178"/>
      <c r="C310" s="178"/>
      <c r="D310" s="178"/>
      <c r="E310" s="563" t="s">
        <v>2907</v>
      </c>
      <c r="F310" s="563"/>
      <c r="G310" s="180">
        <f>SUM(G309,G305)</f>
        <v>482.06483199999997</v>
      </c>
    </row>
    <row r="311" spans="1:7" ht="14.25" x14ac:dyDescent="0.2">
      <c r="A311" s="177"/>
      <c r="B311" s="178"/>
      <c r="C311" s="569"/>
      <c r="D311" s="569"/>
      <c r="E311" s="178"/>
      <c r="F311" s="178"/>
      <c r="G311" s="184"/>
    </row>
    <row r="312" spans="1:7" ht="14.25" x14ac:dyDescent="0.2">
      <c r="A312" s="570" t="s">
        <v>3005</v>
      </c>
      <c r="B312" s="571"/>
      <c r="C312" s="571"/>
      <c r="D312" s="571"/>
      <c r="E312" s="571"/>
      <c r="F312" s="571"/>
      <c r="G312" s="572"/>
    </row>
    <row r="313" spans="1:7" ht="28.5" x14ac:dyDescent="0.2">
      <c r="A313" s="558" t="s">
        <v>1495</v>
      </c>
      <c r="B313" s="559"/>
      <c r="C313" s="150" t="s">
        <v>2874</v>
      </c>
      <c r="D313" s="150" t="s">
        <v>2875</v>
      </c>
      <c r="E313" s="150" t="s">
        <v>2876</v>
      </c>
      <c r="F313" s="150" t="s">
        <v>2877</v>
      </c>
      <c r="G313" s="174" t="s">
        <v>127</v>
      </c>
    </row>
    <row r="314" spans="1:7" ht="28.5" x14ac:dyDescent="0.2">
      <c r="A314" s="175" t="s">
        <v>2990</v>
      </c>
      <c r="B314" s="152" t="s">
        <v>2866</v>
      </c>
      <c r="C314" s="151" t="s">
        <v>68</v>
      </c>
      <c r="D314" s="151" t="s">
        <v>1</v>
      </c>
      <c r="E314" s="153">
        <v>4.72</v>
      </c>
      <c r="F314" s="154">
        <v>0.55000000000000004</v>
      </c>
      <c r="G314" s="176">
        <f t="shared" ref="G314:G317" si="15">F314*E314</f>
        <v>2.5960000000000001</v>
      </c>
    </row>
    <row r="315" spans="1:7" ht="28.5" x14ac:dyDescent="0.2">
      <c r="A315" s="175" t="s">
        <v>2991</v>
      </c>
      <c r="B315" s="152" t="s">
        <v>2992</v>
      </c>
      <c r="C315" s="151" t="s">
        <v>68</v>
      </c>
      <c r="D315" s="151" t="s">
        <v>8</v>
      </c>
      <c r="E315" s="153">
        <v>2.7212999999999998</v>
      </c>
      <c r="F315" s="154">
        <v>25.76</v>
      </c>
      <c r="G315" s="176">
        <f t="shared" si="15"/>
        <v>70.100688000000005</v>
      </c>
    </row>
    <row r="316" spans="1:7" ht="28.5" x14ac:dyDescent="0.2">
      <c r="A316" s="175" t="s">
        <v>2993</v>
      </c>
      <c r="B316" s="152" t="s">
        <v>2994</v>
      </c>
      <c r="C316" s="151" t="s">
        <v>68</v>
      </c>
      <c r="D316" s="151" t="s">
        <v>3</v>
      </c>
      <c r="E316" s="153">
        <v>1</v>
      </c>
      <c r="F316" s="154">
        <v>392.2</v>
      </c>
      <c r="G316" s="176">
        <f t="shared" si="15"/>
        <v>392.2</v>
      </c>
    </row>
    <row r="317" spans="1:7" ht="14.25" x14ac:dyDescent="0.2">
      <c r="A317" s="175" t="s">
        <v>2995</v>
      </c>
      <c r="B317" s="152" t="s">
        <v>2996</v>
      </c>
      <c r="C317" s="151" t="s">
        <v>68</v>
      </c>
      <c r="D317" s="151" t="s">
        <v>2997</v>
      </c>
      <c r="E317" s="153">
        <v>6.3700000000000007E-2</v>
      </c>
      <c r="F317" s="154">
        <v>34.1</v>
      </c>
      <c r="G317" s="176">
        <f t="shared" si="15"/>
        <v>2.1721700000000004</v>
      </c>
    </row>
    <row r="318" spans="1:7" ht="14.25" x14ac:dyDescent="0.2">
      <c r="A318" s="177"/>
      <c r="B318" s="178"/>
      <c r="C318" s="178"/>
      <c r="D318" s="178"/>
      <c r="E318" s="557" t="s">
        <v>2892</v>
      </c>
      <c r="F318" s="557"/>
      <c r="G318" s="179">
        <f>SUM(G314:G317)</f>
        <v>467.06885799999998</v>
      </c>
    </row>
    <row r="319" spans="1:7" ht="28.5" x14ac:dyDescent="0.2">
      <c r="A319" s="558" t="s">
        <v>2893</v>
      </c>
      <c r="B319" s="559"/>
      <c r="C319" s="150" t="s">
        <v>2874</v>
      </c>
      <c r="D319" s="150" t="s">
        <v>2875</v>
      </c>
      <c r="E319" s="150" t="s">
        <v>2876</v>
      </c>
      <c r="F319" s="150" t="s">
        <v>2877</v>
      </c>
      <c r="G319" s="174" t="s">
        <v>127</v>
      </c>
    </row>
    <row r="320" spans="1:7" ht="14.25" x14ac:dyDescent="0.2">
      <c r="A320" s="175" t="s">
        <v>2898</v>
      </c>
      <c r="B320" s="152" t="s">
        <v>1599</v>
      </c>
      <c r="C320" s="151" t="s">
        <v>68</v>
      </c>
      <c r="D320" s="151" t="s">
        <v>1489</v>
      </c>
      <c r="E320" s="153">
        <v>0.28199999999999997</v>
      </c>
      <c r="F320" s="154">
        <v>32.57</v>
      </c>
      <c r="G320" s="176">
        <f t="shared" ref="G320:G321" si="16">F320*E320</f>
        <v>9.1847399999999997</v>
      </c>
    </row>
    <row r="321" spans="1:7" ht="14.25" x14ac:dyDescent="0.2">
      <c r="A321" s="175" t="s">
        <v>2900</v>
      </c>
      <c r="B321" s="152" t="s">
        <v>1487</v>
      </c>
      <c r="C321" s="151" t="s">
        <v>68</v>
      </c>
      <c r="D321" s="151" t="s">
        <v>1489</v>
      </c>
      <c r="E321" s="153">
        <v>0.14099999999999999</v>
      </c>
      <c r="F321" s="154">
        <v>28.17</v>
      </c>
      <c r="G321" s="176">
        <f t="shared" si="16"/>
        <v>3.9719699999999998</v>
      </c>
    </row>
    <row r="322" spans="1:7" ht="14.25" x14ac:dyDescent="0.2">
      <c r="A322" s="177"/>
      <c r="B322" s="178"/>
      <c r="C322" s="178"/>
      <c r="D322" s="178"/>
      <c r="E322" s="557" t="s">
        <v>2902</v>
      </c>
      <c r="F322" s="557"/>
      <c r="G322" s="179">
        <f>SUM(G320:G321)</f>
        <v>13.15671</v>
      </c>
    </row>
    <row r="323" spans="1:7" ht="14.25" x14ac:dyDescent="0.2">
      <c r="A323" s="177"/>
      <c r="B323" s="178"/>
      <c r="C323" s="178"/>
      <c r="D323" s="178"/>
      <c r="E323" s="563" t="s">
        <v>2907</v>
      </c>
      <c r="F323" s="563"/>
      <c r="G323" s="180">
        <f>SUM(G322,G318)</f>
        <v>480.22556799999995</v>
      </c>
    </row>
    <row r="324" spans="1:7" ht="14.25" x14ac:dyDescent="0.2">
      <c r="A324" s="177"/>
      <c r="B324" s="178"/>
      <c r="C324" s="569"/>
      <c r="D324" s="569"/>
      <c r="E324" s="178"/>
      <c r="F324" s="178"/>
      <c r="G324" s="184"/>
    </row>
    <row r="325" spans="1:7" ht="14.25" x14ac:dyDescent="0.2">
      <c r="A325" s="570" t="s">
        <v>3006</v>
      </c>
      <c r="B325" s="571"/>
      <c r="C325" s="571"/>
      <c r="D325" s="571"/>
      <c r="E325" s="571"/>
      <c r="F325" s="571"/>
      <c r="G325" s="572"/>
    </row>
    <row r="326" spans="1:7" ht="28.5" x14ac:dyDescent="0.2">
      <c r="A326" s="558" t="s">
        <v>1495</v>
      </c>
      <c r="B326" s="559"/>
      <c r="C326" s="150" t="s">
        <v>2874</v>
      </c>
      <c r="D326" s="150" t="s">
        <v>2875</v>
      </c>
      <c r="E326" s="150" t="s">
        <v>2876</v>
      </c>
      <c r="F326" s="150" t="s">
        <v>2877</v>
      </c>
      <c r="G326" s="174" t="s">
        <v>127</v>
      </c>
    </row>
    <row r="327" spans="1:7" ht="28.5" x14ac:dyDescent="0.2">
      <c r="A327" s="175" t="s">
        <v>2990</v>
      </c>
      <c r="B327" s="152" t="s">
        <v>2866</v>
      </c>
      <c r="C327" s="151" t="s">
        <v>68</v>
      </c>
      <c r="D327" s="151" t="s">
        <v>1</v>
      </c>
      <c r="E327" s="153">
        <v>4.72</v>
      </c>
      <c r="F327" s="154">
        <v>0.55000000000000004</v>
      </c>
      <c r="G327" s="176">
        <f t="shared" ref="G327:G330" si="17">F327*E327</f>
        <v>2.5960000000000001</v>
      </c>
    </row>
    <row r="328" spans="1:7" ht="28.5" x14ac:dyDescent="0.2">
      <c r="A328" s="175" t="s">
        <v>2991</v>
      </c>
      <c r="B328" s="152" t="s">
        <v>2992</v>
      </c>
      <c r="C328" s="151" t="s">
        <v>68</v>
      </c>
      <c r="D328" s="151" t="s">
        <v>8</v>
      </c>
      <c r="E328" s="153">
        <v>2.7212999999999998</v>
      </c>
      <c r="F328" s="154">
        <v>25.76</v>
      </c>
      <c r="G328" s="176">
        <f t="shared" si="17"/>
        <v>70.100688000000005</v>
      </c>
    </row>
    <row r="329" spans="1:7" ht="28.5" x14ac:dyDescent="0.2">
      <c r="A329" s="175" t="s">
        <v>2993</v>
      </c>
      <c r="B329" s="152" t="s">
        <v>2994</v>
      </c>
      <c r="C329" s="151" t="s">
        <v>68</v>
      </c>
      <c r="D329" s="151" t="s">
        <v>3</v>
      </c>
      <c r="E329" s="153">
        <v>1</v>
      </c>
      <c r="F329" s="154">
        <v>392.2</v>
      </c>
      <c r="G329" s="176">
        <f t="shared" si="17"/>
        <v>392.2</v>
      </c>
    </row>
    <row r="330" spans="1:7" ht="14.25" x14ac:dyDescent="0.2">
      <c r="A330" s="175" t="s">
        <v>2995</v>
      </c>
      <c r="B330" s="152" t="s">
        <v>2996</v>
      </c>
      <c r="C330" s="151" t="s">
        <v>68</v>
      </c>
      <c r="D330" s="151" t="s">
        <v>2997</v>
      </c>
      <c r="E330" s="153">
        <v>6.3700000000000007E-2</v>
      </c>
      <c r="F330" s="154">
        <v>34.1</v>
      </c>
      <c r="G330" s="176">
        <f t="shared" si="17"/>
        <v>2.1721700000000004</v>
      </c>
    </row>
    <row r="331" spans="1:7" ht="14.25" x14ac:dyDescent="0.2">
      <c r="A331" s="177"/>
      <c r="B331" s="178"/>
      <c r="C331" s="178"/>
      <c r="D331" s="178"/>
      <c r="E331" s="557" t="s">
        <v>2892</v>
      </c>
      <c r="F331" s="557"/>
      <c r="G331" s="179">
        <f>SUM(G327:G330)</f>
        <v>467.06885799999998</v>
      </c>
    </row>
    <row r="332" spans="1:7" ht="28.5" x14ac:dyDescent="0.2">
      <c r="A332" s="558" t="s">
        <v>2893</v>
      </c>
      <c r="B332" s="559"/>
      <c r="C332" s="150" t="s">
        <v>2874</v>
      </c>
      <c r="D332" s="150" t="s">
        <v>2875</v>
      </c>
      <c r="E332" s="150" t="s">
        <v>2876</v>
      </c>
      <c r="F332" s="150" t="s">
        <v>2877</v>
      </c>
      <c r="G332" s="174" t="s">
        <v>127</v>
      </c>
    </row>
    <row r="333" spans="1:7" ht="14.25" x14ac:dyDescent="0.2">
      <c r="A333" s="175" t="s">
        <v>2898</v>
      </c>
      <c r="B333" s="152" t="s">
        <v>1599</v>
      </c>
      <c r="C333" s="151" t="s">
        <v>68</v>
      </c>
      <c r="D333" s="151" t="s">
        <v>1489</v>
      </c>
      <c r="E333" s="153">
        <v>0.28199999999999997</v>
      </c>
      <c r="F333" s="154">
        <v>32.57</v>
      </c>
      <c r="G333" s="176">
        <f t="shared" ref="G333:G334" si="18">F333*E333</f>
        <v>9.1847399999999997</v>
      </c>
    </row>
    <row r="334" spans="1:7" ht="14.25" x14ac:dyDescent="0.2">
      <c r="A334" s="175" t="s">
        <v>2900</v>
      </c>
      <c r="B334" s="152" t="s">
        <v>1487</v>
      </c>
      <c r="C334" s="151" t="s">
        <v>68</v>
      </c>
      <c r="D334" s="151" t="s">
        <v>1489</v>
      </c>
      <c r="E334" s="153">
        <v>0.14099999999999999</v>
      </c>
      <c r="F334" s="154">
        <v>28.17</v>
      </c>
      <c r="G334" s="176">
        <f t="shared" si="18"/>
        <v>3.9719699999999998</v>
      </c>
    </row>
    <row r="335" spans="1:7" ht="14.25" x14ac:dyDescent="0.2">
      <c r="A335" s="177"/>
      <c r="B335" s="178"/>
      <c r="C335" s="178"/>
      <c r="D335" s="178"/>
      <c r="E335" s="557" t="s">
        <v>2902</v>
      </c>
      <c r="F335" s="557"/>
      <c r="G335" s="179">
        <f>SUM(G333:G334)</f>
        <v>13.15671</v>
      </c>
    </row>
    <row r="336" spans="1:7" ht="14.25" x14ac:dyDescent="0.2">
      <c r="A336" s="177"/>
      <c r="B336" s="178"/>
      <c r="C336" s="178"/>
      <c r="D336" s="178"/>
      <c r="E336" s="563" t="s">
        <v>2907</v>
      </c>
      <c r="F336" s="563"/>
      <c r="G336" s="180">
        <f>SUM(G335,G331)</f>
        <v>480.22556799999995</v>
      </c>
    </row>
    <row r="337" spans="1:7" ht="14.25" x14ac:dyDescent="0.2">
      <c r="A337" s="177"/>
      <c r="B337" s="178"/>
      <c r="C337" s="569"/>
      <c r="D337" s="569"/>
      <c r="E337" s="178"/>
      <c r="F337" s="178"/>
      <c r="G337" s="184"/>
    </row>
    <row r="338" spans="1:7" ht="14.25" x14ac:dyDescent="0.2">
      <c r="A338" s="570" t="s">
        <v>3007</v>
      </c>
      <c r="B338" s="571"/>
      <c r="C338" s="571"/>
      <c r="D338" s="571"/>
      <c r="E338" s="571"/>
      <c r="F338" s="571"/>
      <c r="G338" s="572"/>
    </row>
    <row r="339" spans="1:7" ht="28.5" x14ac:dyDescent="0.2">
      <c r="A339" s="558" t="s">
        <v>1495</v>
      </c>
      <c r="B339" s="559"/>
      <c r="C339" s="150" t="s">
        <v>2874</v>
      </c>
      <c r="D339" s="150" t="s">
        <v>2875</v>
      </c>
      <c r="E339" s="150" t="s">
        <v>2876</v>
      </c>
      <c r="F339" s="150" t="s">
        <v>2877</v>
      </c>
      <c r="G339" s="174" t="s">
        <v>127</v>
      </c>
    </row>
    <row r="340" spans="1:7" ht="28.5" x14ac:dyDescent="0.2">
      <c r="A340" s="175" t="s">
        <v>2990</v>
      </c>
      <c r="B340" s="152" t="s">
        <v>2866</v>
      </c>
      <c r="C340" s="151" t="s">
        <v>68</v>
      </c>
      <c r="D340" s="151" t="s">
        <v>1</v>
      </c>
      <c r="E340" s="153">
        <v>4.72</v>
      </c>
      <c r="F340" s="154">
        <v>0.55000000000000004</v>
      </c>
      <c r="G340" s="176">
        <f t="shared" ref="G340:G343" si="19">F340*E340</f>
        <v>2.5960000000000001</v>
      </c>
    </row>
    <row r="341" spans="1:7" ht="28.5" x14ac:dyDescent="0.2">
      <c r="A341" s="175" t="s">
        <v>2991</v>
      </c>
      <c r="B341" s="152" t="s">
        <v>2992</v>
      </c>
      <c r="C341" s="151" t="s">
        <v>68</v>
      </c>
      <c r="D341" s="151" t="s">
        <v>8</v>
      </c>
      <c r="E341" s="153">
        <v>2.7212999999999998</v>
      </c>
      <c r="F341" s="154">
        <v>25.76</v>
      </c>
      <c r="G341" s="176">
        <f t="shared" si="19"/>
        <v>70.100688000000005</v>
      </c>
    </row>
    <row r="342" spans="1:7" ht="28.5" x14ac:dyDescent="0.2">
      <c r="A342" s="175" t="s">
        <v>2993</v>
      </c>
      <c r="B342" s="152" t="s">
        <v>2994</v>
      </c>
      <c r="C342" s="151" t="s">
        <v>68</v>
      </c>
      <c r="D342" s="151" t="s">
        <v>3</v>
      </c>
      <c r="E342" s="153">
        <v>1</v>
      </c>
      <c r="F342" s="154">
        <v>392.2</v>
      </c>
      <c r="G342" s="176">
        <f t="shared" si="19"/>
        <v>392.2</v>
      </c>
    </row>
    <row r="343" spans="1:7" ht="14.25" x14ac:dyDescent="0.2">
      <c r="A343" s="175" t="s">
        <v>2995</v>
      </c>
      <c r="B343" s="152" t="s">
        <v>2996</v>
      </c>
      <c r="C343" s="151" t="s">
        <v>68</v>
      </c>
      <c r="D343" s="151" t="s">
        <v>2997</v>
      </c>
      <c r="E343" s="153">
        <v>6.3700000000000007E-2</v>
      </c>
      <c r="F343" s="154">
        <v>34.1</v>
      </c>
      <c r="G343" s="176">
        <f t="shared" si="19"/>
        <v>2.1721700000000004</v>
      </c>
    </row>
    <row r="344" spans="1:7" ht="14.25" x14ac:dyDescent="0.2">
      <c r="A344" s="177"/>
      <c r="B344" s="178"/>
      <c r="C344" s="178"/>
      <c r="D344" s="178"/>
      <c r="E344" s="557" t="s">
        <v>2892</v>
      </c>
      <c r="F344" s="557"/>
      <c r="G344" s="179">
        <f>SUM(G340:G343)</f>
        <v>467.06885799999998</v>
      </c>
    </row>
    <row r="345" spans="1:7" ht="28.5" x14ac:dyDescent="0.2">
      <c r="A345" s="558" t="s">
        <v>2893</v>
      </c>
      <c r="B345" s="559"/>
      <c r="C345" s="150" t="s">
        <v>2874</v>
      </c>
      <c r="D345" s="150" t="s">
        <v>2875</v>
      </c>
      <c r="E345" s="150" t="s">
        <v>2876</v>
      </c>
      <c r="F345" s="150" t="s">
        <v>2877</v>
      </c>
      <c r="G345" s="174" t="s">
        <v>127</v>
      </c>
    </row>
    <row r="346" spans="1:7" ht="14.25" x14ac:dyDescent="0.2">
      <c r="A346" s="175" t="s">
        <v>2898</v>
      </c>
      <c r="B346" s="152" t="s">
        <v>1599</v>
      </c>
      <c r="C346" s="151" t="s">
        <v>68</v>
      </c>
      <c r="D346" s="151" t="s">
        <v>1489</v>
      </c>
      <c r="E346" s="153">
        <v>0.28199999999999997</v>
      </c>
      <c r="F346" s="154">
        <v>32.57</v>
      </c>
      <c r="G346" s="176">
        <f t="shared" ref="G346:G347" si="20">F346*E346</f>
        <v>9.1847399999999997</v>
      </c>
    </row>
    <row r="347" spans="1:7" ht="14.25" x14ac:dyDescent="0.2">
      <c r="A347" s="175" t="s">
        <v>2900</v>
      </c>
      <c r="B347" s="152" t="s">
        <v>1487</v>
      </c>
      <c r="C347" s="151" t="s">
        <v>68</v>
      </c>
      <c r="D347" s="151" t="s">
        <v>1489</v>
      </c>
      <c r="E347" s="153">
        <v>0.14099999999999999</v>
      </c>
      <c r="F347" s="154">
        <v>28.17</v>
      </c>
      <c r="G347" s="176">
        <f t="shared" si="20"/>
        <v>3.9719699999999998</v>
      </c>
    </row>
    <row r="348" spans="1:7" ht="14.25" x14ac:dyDescent="0.2">
      <c r="A348" s="177"/>
      <c r="B348" s="178"/>
      <c r="C348" s="178"/>
      <c r="D348" s="178"/>
      <c r="E348" s="557" t="s">
        <v>2902</v>
      </c>
      <c r="F348" s="557"/>
      <c r="G348" s="179">
        <f>SUM(G346:G347)</f>
        <v>13.15671</v>
      </c>
    </row>
    <row r="349" spans="1:7" ht="14.25" x14ac:dyDescent="0.2">
      <c r="A349" s="177"/>
      <c r="B349" s="178"/>
      <c r="C349" s="178"/>
      <c r="D349" s="178"/>
      <c r="E349" s="563" t="s">
        <v>2907</v>
      </c>
      <c r="F349" s="563"/>
      <c r="G349" s="180">
        <f>SUM(G348,G344)</f>
        <v>480.22556799999995</v>
      </c>
    </row>
    <row r="350" spans="1:7" ht="14.25" x14ac:dyDescent="0.2">
      <c r="A350" s="177"/>
      <c r="B350" s="178"/>
      <c r="C350" s="569"/>
      <c r="D350" s="569"/>
      <c r="E350" s="178"/>
      <c r="F350" s="178"/>
      <c r="G350" s="184"/>
    </row>
    <row r="351" spans="1:7" ht="14.25" x14ac:dyDescent="0.2">
      <c r="A351" s="570" t="s">
        <v>3008</v>
      </c>
      <c r="B351" s="571"/>
      <c r="C351" s="571"/>
      <c r="D351" s="571"/>
      <c r="E351" s="571"/>
      <c r="F351" s="571"/>
      <c r="G351" s="572"/>
    </row>
    <row r="352" spans="1:7" ht="28.5" x14ac:dyDescent="0.2">
      <c r="A352" s="558" t="s">
        <v>1495</v>
      </c>
      <c r="B352" s="559"/>
      <c r="C352" s="150" t="s">
        <v>2874</v>
      </c>
      <c r="D352" s="150" t="s">
        <v>2875</v>
      </c>
      <c r="E352" s="150" t="s">
        <v>2876</v>
      </c>
      <c r="F352" s="150" t="s">
        <v>2877</v>
      </c>
      <c r="G352" s="174" t="s">
        <v>127</v>
      </c>
    </row>
    <row r="353" spans="1:7" ht="28.5" x14ac:dyDescent="0.2">
      <c r="A353" s="175" t="s">
        <v>2990</v>
      </c>
      <c r="B353" s="152" t="s">
        <v>2866</v>
      </c>
      <c r="C353" s="151" t="s">
        <v>68</v>
      </c>
      <c r="D353" s="151" t="s">
        <v>1</v>
      </c>
      <c r="E353" s="153">
        <v>4.72</v>
      </c>
      <c r="F353" s="154">
        <v>0.55000000000000004</v>
      </c>
      <c r="G353" s="176">
        <f t="shared" ref="G353:G356" si="21">F353*E353</f>
        <v>2.5960000000000001</v>
      </c>
    </row>
    <row r="354" spans="1:7" ht="28.5" x14ac:dyDescent="0.2">
      <c r="A354" s="175" t="s">
        <v>2991</v>
      </c>
      <c r="B354" s="152" t="s">
        <v>2992</v>
      </c>
      <c r="C354" s="151" t="s">
        <v>68</v>
      </c>
      <c r="D354" s="151" t="s">
        <v>8</v>
      </c>
      <c r="E354" s="153">
        <v>2.9581</v>
      </c>
      <c r="F354" s="154">
        <v>25.76</v>
      </c>
      <c r="G354" s="176">
        <f t="shared" si="21"/>
        <v>76.200656000000009</v>
      </c>
    </row>
    <row r="355" spans="1:7" ht="28.5" x14ac:dyDescent="0.2">
      <c r="A355" s="175" t="s">
        <v>2993</v>
      </c>
      <c r="B355" s="152" t="s">
        <v>2994</v>
      </c>
      <c r="C355" s="151" t="s">
        <v>68</v>
      </c>
      <c r="D355" s="151" t="s">
        <v>3</v>
      </c>
      <c r="E355" s="153">
        <v>1</v>
      </c>
      <c r="F355" s="154">
        <v>392.2</v>
      </c>
      <c r="G355" s="176">
        <f t="shared" si="21"/>
        <v>392.2</v>
      </c>
    </row>
    <row r="356" spans="1:7" ht="14.25" x14ac:dyDescent="0.2">
      <c r="A356" s="175" t="s">
        <v>2995</v>
      </c>
      <c r="B356" s="152" t="s">
        <v>2996</v>
      </c>
      <c r="C356" s="151" t="s">
        <v>68</v>
      </c>
      <c r="D356" s="151" t="s">
        <v>2997</v>
      </c>
      <c r="E356" s="153">
        <v>6.3700000000000007E-2</v>
      </c>
      <c r="F356" s="154">
        <v>34.1</v>
      </c>
      <c r="G356" s="176">
        <f t="shared" si="21"/>
        <v>2.1721700000000004</v>
      </c>
    </row>
    <row r="357" spans="1:7" ht="14.25" x14ac:dyDescent="0.2">
      <c r="A357" s="177"/>
      <c r="B357" s="178"/>
      <c r="C357" s="178"/>
      <c r="D357" s="178"/>
      <c r="E357" s="557" t="s">
        <v>2892</v>
      </c>
      <c r="F357" s="557"/>
      <c r="G357" s="179">
        <f>SUM(G353:G356)</f>
        <v>473.16882600000002</v>
      </c>
    </row>
    <row r="358" spans="1:7" ht="28.5" x14ac:dyDescent="0.2">
      <c r="A358" s="558" t="s">
        <v>2893</v>
      </c>
      <c r="B358" s="559"/>
      <c r="C358" s="150" t="s">
        <v>2874</v>
      </c>
      <c r="D358" s="150" t="s">
        <v>2875</v>
      </c>
      <c r="E358" s="150" t="s">
        <v>2876</v>
      </c>
      <c r="F358" s="150" t="s">
        <v>2877</v>
      </c>
      <c r="G358" s="174" t="s">
        <v>127</v>
      </c>
    </row>
    <row r="359" spans="1:7" ht="14.25" x14ac:dyDescent="0.2">
      <c r="A359" s="175" t="s">
        <v>2898</v>
      </c>
      <c r="B359" s="152" t="s">
        <v>1599</v>
      </c>
      <c r="C359" s="151" t="s">
        <v>68</v>
      </c>
      <c r="D359" s="151" t="s">
        <v>1489</v>
      </c>
      <c r="E359" s="153">
        <v>0.28199999999999997</v>
      </c>
      <c r="F359" s="154">
        <v>32.57</v>
      </c>
      <c r="G359" s="176">
        <f t="shared" ref="G359:G360" si="22">F359*E359</f>
        <v>9.1847399999999997</v>
      </c>
    </row>
    <row r="360" spans="1:7" ht="14.25" x14ac:dyDescent="0.2">
      <c r="A360" s="175" t="s">
        <v>2900</v>
      </c>
      <c r="B360" s="152" t="s">
        <v>1487</v>
      </c>
      <c r="C360" s="151" t="s">
        <v>68</v>
      </c>
      <c r="D360" s="151" t="s">
        <v>1489</v>
      </c>
      <c r="E360" s="153">
        <v>0.14099999999999999</v>
      </c>
      <c r="F360" s="154">
        <v>28.17</v>
      </c>
      <c r="G360" s="176">
        <f t="shared" si="22"/>
        <v>3.9719699999999998</v>
      </c>
    </row>
    <row r="361" spans="1:7" ht="14.25" x14ac:dyDescent="0.2">
      <c r="A361" s="177"/>
      <c r="B361" s="178"/>
      <c r="C361" s="178"/>
      <c r="D361" s="178"/>
      <c r="E361" s="557" t="s">
        <v>2902</v>
      </c>
      <c r="F361" s="557"/>
      <c r="G361" s="179">
        <f>SUM(G359:G360)</f>
        <v>13.15671</v>
      </c>
    </row>
    <row r="362" spans="1:7" ht="14.25" x14ac:dyDescent="0.2">
      <c r="A362" s="177"/>
      <c r="B362" s="178"/>
      <c r="C362" s="178"/>
      <c r="D362" s="178"/>
      <c r="E362" s="563" t="s">
        <v>2907</v>
      </c>
      <c r="F362" s="563"/>
      <c r="G362" s="180">
        <f>SUM(G361,G357)</f>
        <v>486.325536</v>
      </c>
    </row>
    <row r="363" spans="1:7" ht="14.25" x14ac:dyDescent="0.2">
      <c r="A363" s="177"/>
      <c r="B363" s="178"/>
      <c r="C363" s="569"/>
      <c r="D363" s="569"/>
      <c r="E363" s="178"/>
      <c r="F363" s="178"/>
      <c r="G363" s="184"/>
    </row>
    <row r="364" spans="1:7" ht="14.25" x14ac:dyDescent="0.2">
      <c r="A364" s="570" t="s">
        <v>3009</v>
      </c>
      <c r="B364" s="571"/>
      <c r="C364" s="571"/>
      <c r="D364" s="571"/>
      <c r="E364" s="571"/>
      <c r="F364" s="571"/>
      <c r="G364" s="572"/>
    </row>
    <row r="365" spans="1:7" ht="28.5" x14ac:dyDescent="0.2">
      <c r="A365" s="558" t="s">
        <v>1495</v>
      </c>
      <c r="B365" s="559"/>
      <c r="C365" s="150" t="s">
        <v>2874</v>
      </c>
      <c r="D365" s="150" t="s">
        <v>2875</v>
      </c>
      <c r="E365" s="150" t="s">
        <v>2876</v>
      </c>
      <c r="F365" s="150" t="s">
        <v>2877</v>
      </c>
      <c r="G365" s="174" t="s">
        <v>127</v>
      </c>
    </row>
    <row r="366" spans="1:7" ht="28.5" x14ac:dyDescent="0.2">
      <c r="A366" s="175" t="s">
        <v>2990</v>
      </c>
      <c r="B366" s="152" t="s">
        <v>2866</v>
      </c>
      <c r="C366" s="151" t="s">
        <v>68</v>
      </c>
      <c r="D366" s="151" t="s">
        <v>1</v>
      </c>
      <c r="E366" s="153">
        <v>4.72</v>
      </c>
      <c r="F366" s="154">
        <v>0.55000000000000004</v>
      </c>
      <c r="G366" s="176">
        <f t="shared" ref="G366:G369" si="23">F366*E366</f>
        <v>2.5960000000000001</v>
      </c>
    </row>
    <row r="367" spans="1:7" ht="28.5" x14ac:dyDescent="0.2">
      <c r="A367" s="175" t="s">
        <v>2991</v>
      </c>
      <c r="B367" s="152" t="s">
        <v>2992</v>
      </c>
      <c r="C367" s="151" t="s">
        <v>68</v>
      </c>
      <c r="D367" s="151" t="s">
        <v>8</v>
      </c>
      <c r="E367" s="153">
        <v>2.7212999999999998</v>
      </c>
      <c r="F367" s="154">
        <v>25.76</v>
      </c>
      <c r="G367" s="176">
        <f t="shared" si="23"/>
        <v>70.100688000000005</v>
      </c>
    </row>
    <row r="368" spans="1:7" ht="28.5" x14ac:dyDescent="0.2">
      <c r="A368" s="175" t="s">
        <v>2993</v>
      </c>
      <c r="B368" s="152" t="s">
        <v>2994</v>
      </c>
      <c r="C368" s="151" t="s">
        <v>68</v>
      </c>
      <c r="D368" s="151" t="s">
        <v>3</v>
      </c>
      <c r="E368" s="153">
        <v>1</v>
      </c>
      <c r="F368" s="154">
        <v>392.2</v>
      </c>
      <c r="G368" s="176">
        <f t="shared" si="23"/>
        <v>392.2</v>
      </c>
    </row>
    <row r="369" spans="1:7" ht="14.25" x14ac:dyDescent="0.2">
      <c r="A369" s="175" t="s">
        <v>2995</v>
      </c>
      <c r="B369" s="152" t="s">
        <v>2996</v>
      </c>
      <c r="C369" s="151" t="s">
        <v>68</v>
      </c>
      <c r="D369" s="151" t="s">
        <v>2997</v>
      </c>
      <c r="E369" s="153">
        <v>6.3700000000000007E-2</v>
      </c>
      <c r="F369" s="154">
        <v>34.1</v>
      </c>
      <c r="G369" s="176">
        <f t="shared" si="23"/>
        <v>2.1721700000000004</v>
      </c>
    </row>
    <row r="370" spans="1:7" ht="14.25" x14ac:dyDescent="0.2">
      <c r="A370" s="177"/>
      <c r="B370" s="178"/>
      <c r="C370" s="178"/>
      <c r="D370" s="178"/>
      <c r="E370" s="557" t="s">
        <v>2892</v>
      </c>
      <c r="F370" s="557"/>
      <c r="G370" s="179">
        <f>SUM(G366:G369)</f>
        <v>467.06885799999998</v>
      </c>
    </row>
    <row r="371" spans="1:7" ht="28.5" x14ac:dyDescent="0.2">
      <c r="A371" s="558" t="s">
        <v>2893</v>
      </c>
      <c r="B371" s="559"/>
      <c r="C371" s="150" t="s">
        <v>2874</v>
      </c>
      <c r="D371" s="150" t="s">
        <v>2875</v>
      </c>
      <c r="E371" s="150" t="s">
        <v>2876</v>
      </c>
      <c r="F371" s="150" t="s">
        <v>2877</v>
      </c>
      <c r="G371" s="174" t="s">
        <v>127</v>
      </c>
    </row>
    <row r="372" spans="1:7" ht="14.25" x14ac:dyDescent="0.2">
      <c r="A372" s="175" t="s">
        <v>2898</v>
      </c>
      <c r="B372" s="152" t="s">
        <v>1599</v>
      </c>
      <c r="C372" s="151" t="s">
        <v>68</v>
      </c>
      <c r="D372" s="151" t="s">
        <v>1489</v>
      </c>
      <c r="E372" s="153">
        <v>0.28199999999999997</v>
      </c>
      <c r="F372" s="154">
        <v>32.57</v>
      </c>
      <c r="G372" s="176">
        <f t="shared" ref="G372:G373" si="24">F372*E372</f>
        <v>9.1847399999999997</v>
      </c>
    </row>
    <row r="373" spans="1:7" ht="14.25" x14ac:dyDescent="0.2">
      <c r="A373" s="175" t="s">
        <v>2900</v>
      </c>
      <c r="B373" s="152" t="s">
        <v>1487</v>
      </c>
      <c r="C373" s="151" t="s">
        <v>68</v>
      </c>
      <c r="D373" s="151" t="s">
        <v>1489</v>
      </c>
      <c r="E373" s="153">
        <v>0.14099999999999999</v>
      </c>
      <c r="F373" s="154">
        <v>28.17</v>
      </c>
      <c r="G373" s="176">
        <f t="shared" si="24"/>
        <v>3.9719699999999998</v>
      </c>
    </row>
    <row r="374" spans="1:7" ht="14.25" customHeight="1" x14ac:dyDescent="0.2">
      <c r="A374" s="177"/>
      <c r="B374" s="178"/>
      <c r="C374" s="178"/>
      <c r="D374" s="178"/>
      <c r="E374" s="557" t="s">
        <v>2902</v>
      </c>
      <c r="F374" s="557"/>
      <c r="G374" s="179">
        <f>SUM(G372:G373)</f>
        <v>13.15671</v>
      </c>
    </row>
    <row r="375" spans="1:7" ht="14.25" x14ac:dyDescent="0.2">
      <c r="A375" s="177"/>
      <c r="B375" s="178"/>
      <c r="C375" s="178"/>
      <c r="D375" s="178"/>
      <c r="E375" s="563" t="s">
        <v>2907</v>
      </c>
      <c r="F375" s="563"/>
      <c r="G375" s="180">
        <f>SUM(G374,G370)</f>
        <v>480.22556799999995</v>
      </c>
    </row>
    <row r="376" spans="1:7" ht="14.25" x14ac:dyDescent="0.2">
      <c r="A376" s="177"/>
      <c r="B376" s="178"/>
      <c r="C376" s="569"/>
      <c r="D376" s="569"/>
      <c r="E376" s="178"/>
      <c r="F376" s="178"/>
      <c r="G376" s="184"/>
    </row>
    <row r="377" spans="1:7" ht="14.25" x14ac:dyDescent="0.2">
      <c r="A377" s="570" t="s">
        <v>3010</v>
      </c>
      <c r="B377" s="571"/>
      <c r="C377" s="571"/>
      <c r="D377" s="571"/>
      <c r="E377" s="571"/>
      <c r="F377" s="571"/>
      <c r="G377" s="572"/>
    </row>
    <row r="378" spans="1:7" ht="28.5" x14ac:dyDescent="0.2">
      <c r="A378" s="558" t="s">
        <v>1495</v>
      </c>
      <c r="B378" s="559"/>
      <c r="C378" s="150" t="s">
        <v>2874</v>
      </c>
      <c r="D378" s="150" t="s">
        <v>2875</v>
      </c>
      <c r="E378" s="150" t="s">
        <v>2876</v>
      </c>
      <c r="F378" s="150" t="s">
        <v>2877</v>
      </c>
      <c r="G378" s="174" t="s">
        <v>127</v>
      </c>
    </row>
    <row r="379" spans="1:7" ht="28.5" x14ac:dyDescent="0.2">
      <c r="A379" s="175" t="s">
        <v>3011</v>
      </c>
      <c r="B379" s="152" t="s">
        <v>3012</v>
      </c>
      <c r="C379" s="151" t="s">
        <v>68</v>
      </c>
      <c r="D379" s="151" t="s">
        <v>1</v>
      </c>
      <c r="E379" s="153">
        <v>2.4234800000000001</v>
      </c>
      <c r="F379" s="154">
        <v>258.76</v>
      </c>
      <c r="G379" s="176">
        <f t="shared" ref="G379:G381" si="25">F379*E379</f>
        <v>627.09968479999998</v>
      </c>
    </row>
    <row r="380" spans="1:7" ht="14.25" x14ac:dyDescent="0.2">
      <c r="A380" s="175" t="s">
        <v>3013</v>
      </c>
      <c r="B380" s="152" t="s">
        <v>3014</v>
      </c>
      <c r="C380" s="151" t="s">
        <v>68</v>
      </c>
      <c r="D380" s="151" t="s">
        <v>1</v>
      </c>
      <c r="E380" s="153">
        <v>24.4</v>
      </c>
      <c r="F380" s="154">
        <v>0.2</v>
      </c>
      <c r="G380" s="176">
        <f t="shared" si="25"/>
        <v>4.88</v>
      </c>
    </row>
    <row r="381" spans="1:7" ht="14.25" x14ac:dyDescent="0.2">
      <c r="A381" s="175" t="s">
        <v>2961</v>
      </c>
      <c r="B381" s="152" t="s">
        <v>1857</v>
      </c>
      <c r="C381" s="151" t="s">
        <v>68</v>
      </c>
      <c r="D381" s="151" t="s">
        <v>1</v>
      </c>
      <c r="E381" s="153">
        <v>1.2466999999999999</v>
      </c>
      <c r="F381" s="154">
        <v>22.53</v>
      </c>
      <c r="G381" s="176">
        <f t="shared" si="25"/>
        <v>28.088151</v>
      </c>
    </row>
    <row r="382" spans="1:7" ht="14.25" x14ac:dyDescent="0.2">
      <c r="A382" s="177"/>
      <c r="B382" s="178"/>
      <c r="C382" s="178"/>
      <c r="D382" s="178"/>
      <c r="E382" s="557" t="s">
        <v>2892</v>
      </c>
      <c r="F382" s="557"/>
      <c r="G382" s="179">
        <f>SUM(G379:G381)</f>
        <v>660.06783580000001</v>
      </c>
    </row>
    <row r="383" spans="1:7" ht="28.5" x14ac:dyDescent="0.2">
      <c r="A383" s="558" t="s">
        <v>2893</v>
      </c>
      <c r="B383" s="559"/>
      <c r="C383" s="150" t="s">
        <v>2874</v>
      </c>
      <c r="D383" s="150" t="s">
        <v>2875</v>
      </c>
      <c r="E383" s="150" t="s">
        <v>2876</v>
      </c>
      <c r="F383" s="150" t="s">
        <v>2877</v>
      </c>
      <c r="G383" s="174" t="s">
        <v>127</v>
      </c>
    </row>
    <row r="384" spans="1:7" ht="14.25" x14ac:dyDescent="0.2">
      <c r="A384" s="175" t="s">
        <v>2898</v>
      </c>
      <c r="B384" s="152" t="s">
        <v>1599</v>
      </c>
      <c r="C384" s="151" t="s">
        <v>68</v>
      </c>
      <c r="D384" s="151" t="s">
        <v>1489</v>
      </c>
      <c r="E384" s="153">
        <v>1.7070000000000001</v>
      </c>
      <c r="F384" s="154">
        <v>32.57</v>
      </c>
      <c r="G384" s="176">
        <f t="shared" ref="G384:G385" si="26">F384*E384</f>
        <v>55.596990000000005</v>
      </c>
    </row>
    <row r="385" spans="1:7" ht="14.25" x14ac:dyDescent="0.2">
      <c r="A385" s="175" t="s">
        <v>2900</v>
      </c>
      <c r="B385" s="152" t="s">
        <v>1487</v>
      </c>
      <c r="C385" s="151" t="s">
        <v>68</v>
      </c>
      <c r="D385" s="151" t="s">
        <v>1489</v>
      </c>
      <c r="E385" s="153">
        <v>0.85299999999999998</v>
      </c>
      <c r="F385" s="154">
        <v>28.17</v>
      </c>
      <c r="G385" s="176">
        <f t="shared" si="26"/>
        <v>24.02901</v>
      </c>
    </row>
    <row r="386" spans="1:7" ht="14.25" x14ac:dyDescent="0.2">
      <c r="A386" s="177"/>
      <c r="B386" s="178"/>
      <c r="C386" s="178"/>
      <c r="D386" s="178"/>
      <c r="E386" s="557" t="s">
        <v>2902</v>
      </c>
      <c r="F386" s="557"/>
      <c r="G386" s="179">
        <f>SUM(G384:G385)</f>
        <v>79.626000000000005</v>
      </c>
    </row>
    <row r="387" spans="1:7" ht="14.25" x14ac:dyDescent="0.2">
      <c r="A387" s="177"/>
      <c r="B387" s="178"/>
      <c r="C387" s="178"/>
      <c r="D387" s="178"/>
      <c r="E387" s="563" t="s">
        <v>2907</v>
      </c>
      <c r="F387" s="563"/>
      <c r="G387" s="180">
        <f>SUM(G386,G382)</f>
        <v>739.69383579999999</v>
      </c>
    </row>
    <row r="388" spans="1:7" ht="14.25" x14ac:dyDescent="0.2">
      <c r="A388" s="177"/>
      <c r="B388" s="178"/>
      <c r="C388" s="569"/>
      <c r="D388" s="569"/>
      <c r="E388" s="178"/>
      <c r="F388" s="178"/>
      <c r="G388" s="184"/>
    </row>
    <row r="389" spans="1:7" ht="14.25" x14ac:dyDescent="0.2">
      <c r="A389" s="570" t="s">
        <v>3015</v>
      </c>
      <c r="B389" s="571"/>
      <c r="C389" s="571"/>
      <c r="D389" s="571"/>
      <c r="E389" s="571"/>
      <c r="F389" s="571"/>
      <c r="G389" s="572"/>
    </row>
    <row r="390" spans="1:7" ht="28.5" x14ac:dyDescent="0.2">
      <c r="A390" s="558" t="s">
        <v>1495</v>
      </c>
      <c r="B390" s="559"/>
      <c r="C390" s="150" t="s">
        <v>2874</v>
      </c>
      <c r="D390" s="150" t="s">
        <v>2875</v>
      </c>
      <c r="E390" s="150" t="s">
        <v>2876</v>
      </c>
      <c r="F390" s="150" t="s">
        <v>2877</v>
      </c>
      <c r="G390" s="174" t="s">
        <v>127</v>
      </c>
    </row>
    <row r="391" spans="1:7" ht="28.5" x14ac:dyDescent="0.2">
      <c r="A391" s="175" t="s">
        <v>3016</v>
      </c>
      <c r="B391" s="152" t="s">
        <v>3017</v>
      </c>
      <c r="C391" s="151" t="s">
        <v>68</v>
      </c>
      <c r="D391" s="151" t="s">
        <v>1</v>
      </c>
      <c r="E391" s="153">
        <v>0.98140000000000005</v>
      </c>
      <c r="F391" s="154">
        <v>351.38</v>
      </c>
      <c r="G391" s="176">
        <f t="shared" ref="G391:G393" si="27">F391*E391</f>
        <v>344.84433200000001</v>
      </c>
    </row>
    <row r="392" spans="1:7" ht="14.25" x14ac:dyDescent="0.2">
      <c r="A392" s="175" t="s">
        <v>3013</v>
      </c>
      <c r="B392" s="152" t="s">
        <v>3014</v>
      </c>
      <c r="C392" s="151" t="s">
        <v>68</v>
      </c>
      <c r="D392" s="151" t="s">
        <v>1</v>
      </c>
      <c r="E392" s="153">
        <v>9.1999999999999993</v>
      </c>
      <c r="F392" s="154">
        <v>0.2</v>
      </c>
      <c r="G392" s="176">
        <f t="shared" si="27"/>
        <v>1.8399999999999999</v>
      </c>
    </row>
    <row r="393" spans="1:7" ht="14.25" x14ac:dyDescent="0.2">
      <c r="A393" s="175" t="s">
        <v>2961</v>
      </c>
      <c r="B393" s="152" t="s">
        <v>1857</v>
      </c>
      <c r="C393" s="151" t="s">
        <v>68</v>
      </c>
      <c r="D393" s="151" t="s">
        <v>1</v>
      </c>
      <c r="E393" s="153">
        <v>0.62329999999999997</v>
      </c>
      <c r="F393" s="154">
        <v>22.53</v>
      </c>
      <c r="G393" s="176">
        <f t="shared" si="27"/>
        <v>14.042949</v>
      </c>
    </row>
    <row r="394" spans="1:7" ht="14.25" x14ac:dyDescent="0.2">
      <c r="A394" s="177"/>
      <c r="B394" s="178"/>
      <c r="C394" s="178"/>
      <c r="D394" s="178"/>
      <c r="E394" s="557" t="s">
        <v>2892</v>
      </c>
      <c r="F394" s="557"/>
      <c r="G394" s="179">
        <f>SUM(G391:G393)</f>
        <v>360.727281</v>
      </c>
    </row>
    <row r="395" spans="1:7" ht="28.5" x14ac:dyDescent="0.2">
      <c r="A395" s="558" t="s">
        <v>2893</v>
      </c>
      <c r="B395" s="559"/>
      <c r="C395" s="150" t="s">
        <v>2874</v>
      </c>
      <c r="D395" s="150" t="s">
        <v>2875</v>
      </c>
      <c r="E395" s="150" t="s">
        <v>2876</v>
      </c>
      <c r="F395" s="150" t="s">
        <v>2877</v>
      </c>
      <c r="G395" s="174" t="s">
        <v>127</v>
      </c>
    </row>
    <row r="396" spans="1:7" ht="14.25" x14ac:dyDescent="0.2">
      <c r="A396" s="175" t="s">
        <v>2898</v>
      </c>
      <c r="B396" s="152" t="s">
        <v>1599</v>
      </c>
      <c r="C396" s="151" t="s">
        <v>68</v>
      </c>
      <c r="D396" s="151" t="s">
        <v>1489</v>
      </c>
      <c r="E396" s="153">
        <v>0.51900000000000002</v>
      </c>
      <c r="F396" s="154">
        <v>32.57</v>
      </c>
      <c r="G396" s="176">
        <f t="shared" ref="G396:G397" si="28">F396*E396</f>
        <v>16.903829999999999</v>
      </c>
    </row>
    <row r="397" spans="1:7" ht="14.25" x14ac:dyDescent="0.2">
      <c r="A397" s="175" t="s">
        <v>2900</v>
      </c>
      <c r="B397" s="152" t="s">
        <v>1487</v>
      </c>
      <c r="C397" s="151" t="s">
        <v>68</v>
      </c>
      <c r="D397" s="151" t="s">
        <v>1489</v>
      </c>
      <c r="E397" s="153">
        <v>0.25900000000000001</v>
      </c>
      <c r="F397" s="154">
        <v>28.17</v>
      </c>
      <c r="G397" s="176">
        <f t="shared" si="28"/>
        <v>7.2960300000000009</v>
      </c>
    </row>
    <row r="398" spans="1:7" ht="14.25" x14ac:dyDescent="0.2">
      <c r="A398" s="177"/>
      <c r="B398" s="178"/>
      <c r="C398" s="178"/>
      <c r="D398" s="178"/>
      <c r="E398" s="557" t="s">
        <v>2902</v>
      </c>
      <c r="F398" s="557"/>
      <c r="G398" s="179">
        <f>SUM(G396:G397)</f>
        <v>24.199860000000001</v>
      </c>
    </row>
    <row r="399" spans="1:7" ht="14.25" x14ac:dyDescent="0.2">
      <c r="A399" s="177"/>
      <c r="B399" s="178"/>
      <c r="C399" s="178"/>
      <c r="D399" s="178"/>
      <c r="E399" s="563" t="s">
        <v>2907</v>
      </c>
      <c r="F399" s="563"/>
      <c r="G399" s="180">
        <f>SUM(G398,G394)</f>
        <v>384.92714100000001</v>
      </c>
    </row>
    <row r="400" spans="1:7" ht="14.25" x14ac:dyDescent="0.2">
      <c r="A400" s="177"/>
      <c r="B400" s="178"/>
      <c r="C400" s="569"/>
      <c r="D400" s="569"/>
      <c r="E400" s="178"/>
      <c r="F400" s="178"/>
      <c r="G400" s="184"/>
    </row>
    <row r="401" spans="1:7" ht="14.25" x14ac:dyDescent="0.2">
      <c r="A401" s="570" t="s">
        <v>3018</v>
      </c>
      <c r="B401" s="571"/>
      <c r="C401" s="571"/>
      <c r="D401" s="571"/>
      <c r="E401" s="571"/>
      <c r="F401" s="571"/>
      <c r="G401" s="572"/>
    </row>
    <row r="402" spans="1:7" ht="28.5" x14ac:dyDescent="0.2">
      <c r="A402" s="558" t="s">
        <v>1495</v>
      </c>
      <c r="B402" s="559"/>
      <c r="C402" s="150" t="s">
        <v>2874</v>
      </c>
      <c r="D402" s="150" t="s">
        <v>2875</v>
      </c>
      <c r="E402" s="150" t="s">
        <v>2876</v>
      </c>
      <c r="F402" s="150" t="s">
        <v>2877</v>
      </c>
      <c r="G402" s="174" t="s">
        <v>127</v>
      </c>
    </row>
    <row r="403" spans="1:7" ht="28.5" x14ac:dyDescent="0.2">
      <c r="A403" s="175" t="s">
        <v>3016</v>
      </c>
      <c r="B403" s="152" t="s">
        <v>3017</v>
      </c>
      <c r="C403" s="151" t="s">
        <v>68</v>
      </c>
      <c r="D403" s="151" t="s">
        <v>1</v>
      </c>
      <c r="E403" s="153">
        <v>0.98140000000000005</v>
      </c>
      <c r="F403" s="154">
        <v>351.38</v>
      </c>
      <c r="G403" s="176">
        <f t="shared" ref="G403:G405" si="29">F403*E403</f>
        <v>344.84433200000001</v>
      </c>
    </row>
    <row r="404" spans="1:7" ht="14.25" x14ac:dyDescent="0.2">
      <c r="A404" s="175" t="s">
        <v>3013</v>
      </c>
      <c r="B404" s="152" t="s">
        <v>3014</v>
      </c>
      <c r="C404" s="151" t="s">
        <v>68</v>
      </c>
      <c r="D404" s="151" t="s">
        <v>1</v>
      </c>
      <c r="E404" s="153">
        <v>9.1999999999999993</v>
      </c>
      <c r="F404" s="154">
        <v>0.2</v>
      </c>
      <c r="G404" s="176">
        <f t="shared" si="29"/>
        <v>1.8399999999999999</v>
      </c>
    </row>
    <row r="405" spans="1:7" ht="14.25" x14ac:dyDescent="0.2">
      <c r="A405" s="175" t="s">
        <v>2961</v>
      </c>
      <c r="B405" s="152" t="s">
        <v>1857</v>
      </c>
      <c r="C405" s="151" t="s">
        <v>68</v>
      </c>
      <c r="D405" s="151" t="s">
        <v>1</v>
      </c>
      <c r="E405" s="153">
        <v>0.62329999999999997</v>
      </c>
      <c r="F405" s="154">
        <v>22.53</v>
      </c>
      <c r="G405" s="176">
        <f t="shared" si="29"/>
        <v>14.042949</v>
      </c>
    </row>
    <row r="406" spans="1:7" ht="14.25" x14ac:dyDescent="0.2">
      <c r="A406" s="177"/>
      <c r="B406" s="178"/>
      <c r="C406" s="178"/>
      <c r="D406" s="178"/>
      <c r="E406" s="557" t="s">
        <v>2892</v>
      </c>
      <c r="F406" s="557"/>
      <c r="G406" s="179">
        <f>SUM(G403:G405)</f>
        <v>360.727281</v>
      </c>
    </row>
    <row r="407" spans="1:7" ht="28.5" x14ac:dyDescent="0.2">
      <c r="A407" s="558" t="s">
        <v>2893</v>
      </c>
      <c r="B407" s="559"/>
      <c r="C407" s="150" t="s">
        <v>2874</v>
      </c>
      <c r="D407" s="150" t="s">
        <v>2875</v>
      </c>
      <c r="E407" s="150" t="s">
        <v>2876</v>
      </c>
      <c r="F407" s="150" t="s">
        <v>2877</v>
      </c>
      <c r="G407" s="174" t="s">
        <v>127</v>
      </c>
    </row>
    <row r="408" spans="1:7" ht="14.25" x14ac:dyDescent="0.2">
      <c r="A408" s="175" t="s">
        <v>2898</v>
      </c>
      <c r="B408" s="152" t="s">
        <v>1599</v>
      </c>
      <c r="C408" s="151" t="s">
        <v>68</v>
      </c>
      <c r="D408" s="151" t="s">
        <v>1489</v>
      </c>
      <c r="E408" s="153">
        <v>0.51900000000000002</v>
      </c>
      <c r="F408" s="154">
        <v>32.57</v>
      </c>
      <c r="G408" s="176">
        <f t="shared" ref="G408:G409" si="30">F408*E408</f>
        <v>16.903829999999999</v>
      </c>
    </row>
    <row r="409" spans="1:7" ht="14.25" x14ac:dyDescent="0.2">
      <c r="A409" s="175" t="s">
        <v>2900</v>
      </c>
      <c r="B409" s="152" t="s">
        <v>1487</v>
      </c>
      <c r="C409" s="151" t="s">
        <v>68</v>
      </c>
      <c r="D409" s="151" t="s">
        <v>1489</v>
      </c>
      <c r="E409" s="153">
        <v>0.25900000000000001</v>
      </c>
      <c r="F409" s="154">
        <v>28.17</v>
      </c>
      <c r="G409" s="176">
        <f t="shared" si="30"/>
        <v>7.2960300000000009</v>
      </c>
    </row>
    <row r="410" spans="1:7" ht="14.25" customHeight="1" x14ac:dyDescent="0.2">
      <c r="A410" s="177"/>
      <c r="B410" s="178"/>
      <c r="C410" s="178"/>
      <c r="D410" s="178"/>
      <c r="E410" s="557" t="s">
        <v>2902</v>
      </c>
      <c r="F410" s="557"/>
      <c r="G410" s="179">
        <f>SUM(G408:G409)</f>
        <v>24.199860000000001</v>
      </c>
    </row>
    <row r="411" spans="1:7" ht="14.25" x14ac:dyDescent="0.2">
      <c r="A411" s="177"/>
      <c r="B411" s="178"/>
      <c r="C411" s="178"/>
      <c r="D411" s="178"/>
      <c r="E411" s="563" t="s">
        <v>2907</v>
      </c>
      <c r="F411" s="563"/>
      <c r="G411" s="180">
        <f>SUM(G410,G406)</f>
        <v>384.92714100000001</v>
      </c>
    </row>
    <row r="412" spans="1:7" ht="14.25" x14ac:dyDescent="0.2">
      <c r="A412" s="177"/>
      <c r="B412" s="178"/>
      <c r="C412" s="569"/>
      <c r="D412" s="569"/>
      <c r="E412" s="178"/>
      <c r="F412" s="178"/>
      <c r="G412" s="184"/>
    </row>
    <row r="413" spans="1:7" ht="14.25" x14ac:dyDescent="0.2">
      <c r="A413" s="570" t="s">
        <v>3019</v>
      </c>
      <c r="B413" s="571"/>
      <c r="C413" s="571"/>
      <c r="D413" s="571"/>
      <c r="E413" s="571"/>
      <c r="F413" s="571"/>
      <c r="G413" s="572"/>
    </row>
    <row r="414" spans="1:7" ht="28.5" x14ac:dyDescent="0.2">
      <c r="A414" s="558" t="s">
        <v>1495</v>
      </c>
      <c r="B414" s="559"/>
      <c r="C414" s="150" t="s">
        <v>2874</v>
      </c>
      <c r="D414" s="150" t="s">
        <v>2875</v>
      </c>
      <c r="E414" s="150" t="s">
        <v>2876</v>
      </c>
      <c r="F414" s="150" t="s">
        <v>2877</v>
      </c>
      <c r="G414" s="174" t="s">
        <v>127</v>
      </c>
    </row>
    <row r="415" spans="1:7" ht="28.5" x14ac:dyDescent="0.2">
      <c r="A415" s="175" t="s">
        <v>3016</v>
      </c>
      <c r="B415" s="152" t="s">
        <v>3017</v>
      </c>
      <c r="C415" s="151" t="s">
        <v>68</v>
      </c>
      <c r="D415" s="151" t="s">
        <v>1</v>
      </c>
      <c r="E415" s="153">
        <v>0.98140000000000005</v>
      </c>
      <c r="F415" s="154">
        <v>351.38</v>
      </c>
      <c r="G415" s="176">
        <f t="shared" ref="G415:G417" si="31">F415*E415</f>
        <v>344.84433200000001</v>
      </c>
    </row>
    <row r="416" spans="1:7" ht="14.25" x14ac:dyDescent="0.2">
      <c r="A416" s="175" t="s">
        <v>3013</v>
      </c>
      <c r="B416" s="152" t="s">
        <v>3014</v>
      </c>
      <c r="C416" s="151" t="s">
        <v>68</v>
      </c>
      <c r="D416" s="151" t="s">
        <v>1</v>
      </c>
      <c r="E416" s="153">
        <v>9.1999999999999993</v>
      </c>
      <c r="F416" s="154">
        <v>0.2</v>
      </c>
      <c r="G416" s="176">
        <f t="shared" si="31"/>
        <v>1.8399999999999999</v>
      </c>
    </row>
    <row r="417" spans="1:7" ht="14.25" x14ac:dyDescent="0.2">
      <c r="A417" s="175" t="s">
        <v>2961</v>
      </c>
      <c r="B417" s="152" t="s">
        <v>1857</v>
      </c>
      <c r="C417" s="151" t="s">
        <v>68</v>
      </c>
      <c r="D417" s="151" t="s">
        <v>1</v>
      </c>
      <c r="E417" s="153">
        <v>0.62329999999999997</v>
      </c>
      <c r="F417" s="154">
        <v>22.53</v>
      </c>
      <c r="G417" s="176">
        <f t="shared" si="31"/>
        <v>14.042949</v>
      </c>
    </row>
    <row r="418" spans="1:7" ht="14.25" x14ac:dyDescent="0.2">
      <c r="A418" s="177"/>
      <c r="B418" s="178"/>
      <c r="C418" s="178"/>
      <c r="D418" s="178"/>
      <c r="E418" s="557" t="s">
        <v>2892</v>
      </c>
      <c r="F418" s="557"/>
      <c r="G418" s="179">
        <f>SUM(G415:G417)</f>
        <v>360.727281</v>
      </c>
    </row>
    <row r="419" spans="1:7" ht="28.5" x14ac:dyDescent="0.2">
      <c r="A419" s="558" t="s">
        <v>2893</v>
      </c>
      <c r="B419" s="559"/>
      <c r="C419" s="150" t="s">
        <v>2874</v>
      </c>
      <c r="D419" s="150" t="s">
        <v>2875</v>
      </c>
      <c r="E419" s="150" t="s">
        <v>2876</v>
      </c>
      <c r="F419" s="150" t="s">
        <v>2877</v>
      </c>
      <c r="G419" s="174" t="s">
        <v>127</v>
      </c>
    </row>
    <row r="420" spans="1:7" ht="14.25" x14ac:dyDescent="0.2">
      <c r="A420" s="175" t="s">
        <v>2898</v>
      </c>
      <c r="B420" s="152" t="s">
        <v>1599</v>
      </c>
      <c r="C420" s="151" t="s">
        <v>68</v>
      </c>
      <c r="D420" s="151" t="s">
        <v>1489</v>
      </c>
      <c r="E420" s="153">
        <v>0.51900000000000002</v>
      </c>
      <c r="F420" s="154">
        <v>32.57</v>
      </c>
      <c r="G420" s="176">
        <f t="shared" ref="G420:G421" si="32">F420*E420</f>
        <v>16.903829999999999</v>
      </c>
    </row>
    <row r="421" spans="1:7" ht="14.25" x14ac:dyDescent="0.2">
      <c r="A421" s="175" t="s">
        <v>2900</v>
      </c>
      <c r="B421" s="152" t="s">
        <v>1487</v>
      </c>
      <c r="C421" s="151" t="s">
        <v>68</v>
      </c>
      <c r="D421" s="151" t="s">
        <v>1489</v>
      </c>
      <c r="E421" s="153">
        <v>0.25900000000000001</v>
      </c>
      <c r="F421" s="154">
        <v>28.17</v>
      </c>
      <c r="G421" s="176">
        <f t="shared" si="32"/>
        <v>7.2960300000000009</v>
      </c>
    </row>
    <row r="422" spans="1:7" ht="14.25" customHeight="1" x14ac:dyDescent="0.2">
      <c r="A422" s="177"/>
      <c r="B422" s="178"/>
      <c r="C422" s="178"/>
      <c r="D422" s="178"/>
      <c r="E422" s="557" t="s">
        <v>2902</v>
      </c>
      <c r="F422" s="557"/>
      <c r="G422" s="179">
        <f>SUM(G420:G421)</f>
        <v>24.199860000000001</v>
      </c>
    </row>
    <row r="423" spans="1:7" ht="14.25" x14ac:dyDescent="0.2">
      <c r="A423" s="177"/>
      <c r="B423" s="178"/>
      <c r="C423" s="178"/>
      <c r="D423" s="178"/>
      <c r="E423" s="563" t="s">
        <v>2907</v>
      </c>
      <c r="F423" s="563"/>
      <c r="G423" s="180">
        <f>SUM(G422,G418)</f>
        <v>384.92714100000001</v>
      </c>
    </row>
    <row r="424" spans="1:7" ht="14.25" x14ac:dyDescent="0.2">
      <c r="A424" s="177"/>
      <c r="B424" s="178"/>
      <c r="C424" s="569"/>
      <c r="D424" s="569"/>
      <c r="E424" s="178"/>
      <c r="F424" s="178"/>
      <c r="G424" s="184"/>
    </row>
    <row r="425" spans="1:7" ht="14.25" x14ac:dyDescent="0.2">
      <c r="A425" s="570" t="s">
        <v>3020</v>
      </c>
      <c r="B425" s="571"/>
      <c r="C425" s="571"/>
      <c r="D425" s="571"/>
      <c r="E425" s="571"/>
      <c r="F425" s="571"/>
      <c r="G425" s="572"/>
    </row>
    <row r="426" spans="1:7" ht="28.5" x14ac:dyDescent="0.2">
      <c r="A426" s="558" t="s">
        <v>1495</v>
      </c>
      <c r="B426" s="559"/>
      <c r="C426" s="150" t="s">
        <v>2874</v>
      </c>
      <c r="D426" s="150" t="s">
        <v>2875</v>
      </c>
      <c r="E426" s="150" t="s">
        <v>2876</v>
      </c>
      <c r="F426" s="150" t="s">
        <v>2877</v>
      </c>
      <c r="G426" s="174" t="s">
        <v>127</v>
      </c>
    </row>
    <row r="427" spans="1:7" ht="28.5" x14ac:dyDescent="0.2">
      <c r="A427" s="175" t="s">
        <v>3016</v>
      </c>
      <c r="B427" s="152" t="s">
        <v>3017</v>
      </c>
      <c r="C427" s="151" t="s">
        <v>68</v>
      </c>
      <c r="D427" s="151" t="s">
        <v>1</v>
      </c>
      <c r="E427" s="153">
        <v>0.98140000000000005</v>
      </c>
      <c r="F427" s="154">
        <v>351.38</v>
      </c>
      <c r="G427" s="176">
        <f t="shared" ref="G427:G429" si="33">F427*E427</f>
        <v>344.84433200000001</v>
      </c>
    </row>
    <row r="428" spans="1:7" ht="14.25" x14ac:dyDescent="0.2">
      <c r="A428" s="175" t="s">
        <v>3013</v>
      </c>
      <c r="B428" s="152" t="s">
        <v>3014</v>
      </c>
      <c r="C428" s="151" t="s">
        <v>68</v>
      </c>
      <c r="D428" s="151" t="s">
        <v>1</v>
      </c>
      <c r="E428" s="153">
        <v>9.1999999999999993</v>
      </c>
      <c r="F428" s="154">
        <v>0.2</v>
      </c>
      <c r="G428" s="176">
        <f t="shared" si="33"/>
        <v>1.8399999999999999</v>
      </c>
    </row>
    <row r="429" spans="1:7" ht="14.25" x14ac:dyDescent="0.2">
      <c r="A429" s="175" t="s">
        <v>2961</v>
      </c>
      <c r="B429" s="152" t="s">
        <v>1857</v>
      </c>
      <c r="C429" s="151" t="s">
        <v>68</v>
      </c>
      <c r="D429" s="151" t="s">
        <v>1</v>
      </c>
      <c r="E429" s="153">
        <v>0.62329999999999997</v>
      </c>
      <c r="F429" s="154">
        <v>22.53</v>
      </c>
      <c r="G429" s="176">
        <f t="shared" si="33"/>
        <v>14.042949</v>
      </c>
    </row>
    <row r="430" spans="1:7" ht="14.25" x14ac:dyDescent="0.2">
      <c r="A430" s="177"/>
      <c r="B430" s="178"/>
      <c r="C430" s="178"/>
      <c r="D430" s="178"/>
      <c r="E430" s="557" t="s">
        <v>2892</v>
      </c>
      <c r="F430" s="557"/>
      <c r="G430" s="179">
        <f>SUM(G427:G429)</f>
        <v>360.727281</v>
      </c>
    </row>
    <row r="431" spans="1:7" ht="28.5" x14ac:dyDescent="0.2">
      <c r="A431" s="558" t="s">
        <v>2893</v>
      </c>
      <c r="B431" s="559"/>
      <c r="C431" s="150" t="s">
        <v>2874</v>
      </c>
      <c r="D431" s="150" t="s">
        <v>2875</v>
      </c>
      <c r="E431" s="150" t="s">
        <v>2876</v>
      </c>
      <c r="F431" s="150" t="s">
        <v>2877</v>
      </c>
      <c r="G431" s="174" t="s">
        <v>127</v>
      </c>
    </row>
    <row r="432" spans="1:7" ht="14.25" x14ac:dyDescent="0.2">
      <c r="A432" s="175" t="s">
        <v>2898</v>
      </c>
      <c r="B432" s="152" t="s">
        <v>1599</v>
      </c>
      <c r="C432" s="151" t="s">
        <v>68</v>
      </c>
      <c r="D432" s="151" t="s">
        <v>1489</v>
      </c>
      <c r="E432" s="153">
        <v>0.51900000000000002</v>
      </c>
      <c r="F432" s="154">
        <v>32.57</v>
      </c>
      <c r="G432" s="176">
        <f t="shared" ref="G432:G433" si="34">F432*E432</f>
        <v>16.903829999999999</v>
      </c>
    </row>
    <row r="433" spans="1:7" ht="14.25" x14ac:dyDescent="0.2">
      <c r="A433" s="175" t="s">
        <v>2900</v>
      </c>
      <c r="B433" s="152" t="s">
        <v>1487</v>
      </c>
      <c r="C433" s="151" t="s">
        <v>68</v>
      </c>
      <c r="D433" s="151" t="s">
        <v>1489</v>
      </c>
      <c r="E433" s="153">
        <v>0.25900000000000001</v>
      </c>
      <c r="F433" s="154">
        <v>28.17</v>
      </c>
      <c r="G433" s="176">
        <f t="shared" si="34"/>
        <v>7.2960300000000009</v>
      </c>
    </row>
    <row r="434" spans="1:7" ht="14.25" customHeight="1" x14ac:dyDescent="0.2">
      <c r="A434" s="177"/>
      <c r="B434" s="178"/>
      <c r="C434" s="178"/>
      <c r="D434" s="178"/>
      <c r="E434" s="557" t="s">
        <v>2902</v>
      </c>
      <c r="F434" s="557"/>
      <c r="G434" s="179">
        <f>SUM(G432:G433)</f>
        <v>24.199860000000001</v>
      </c>
    </row>
    <row r="435" spans="1:7" ht="14.25" x14ac:dyDescent="0.2">
      <c r="A435" s="177"/>
      <c r="B435" s="178"/>
      <c r="C435" s="178"/>
      <c r="D435" s="178"/>
      <c r="E435" s="563" t="s">
        <v>2907</v>
      </c>
      <c r="F435" s="563"/>
      <c r="G435" s="180">
        <f>SUM(G434,G430)</f>
        <v>384.92714100000001</v>
      </c>
    </row>
    <row r="436" spans="1:7" ht="14.25" x14ac:dyDescent="0.2">
      <c r="A436" s="177"/>
      <c r="B436" s="178"/>
      <c r="C436" s="569"/>
      <c r="D436" s="569"/>
      <c r="E436" s="178"/>
      <c r="F436" s="178"/>
      <c r="G436" s="184"/>
    </row>
    <row r="437" spans="1:7" ht="14.25" x14ac:dyDescent="0.2">
      <c r="A437" s="570" t="s">
        <v>3021</v>
      </c>
      <c r="B437" s="571"/>
      <c r="C437" s="571"/>
      <c r="D437" s="571"/>
      <c r="E437" s="571"/>
      <c r="F437" s="571"/>
      <c r="G437" s="572"/>
    </row>
    <row r="438" spans="1:7" ht="28.5" x14ac:dyDescent="0.2">
      <c r="A438" s="558" t="s">
        <v>1495</v>
      </c>
      <c r="B438" s="559"/>
      <c r="C438" s="150" t="s">
        <v>2874</v>
      </c>
      <c r="D438" s="150" t="s">
        <v>2875</v>
      </c>
      <c r="E438" s="150" t="s">
        <v>2876</v>
      </c>
      <c r="F438" s="150" t="s">
        <v>2877</v>
      </c>
      <c r="G438" s="174" t="s">
        <v>127</v>
      </c>
    </row>
    <row r="439" spans="1:7" ht="28.5" x14ac:dyDescent="0.2">
      <c r="A439" s="175" t="s">
        <v>3022</v>
      </c>
      <c r="B439" s="152" t="s">
        <v>3023</v>
      </c>
      <c r="C439" s="151" t="s">
        <v>68</v>
      </c>
      <c r="D439" s="151" t="s">
        <v>3</v>
      </c>
      <c r="E439" s="153">
        <v>1.17574</v>
      </c>
      <c r="F439" s="154">
        <v>640.84</v>
      </c>
      <c r="G439" s="176">
        <f t="shared" ref="G439:G441" si="35">F439*E439</f>
        <v>753.46122160000004</v>
      </c>
    </row>
    <row r="440" spans="1:7" ht="14.25" x14ac:dyDescent="0.2">
      <c r="A440" s="175" t="s">
        <v>3013</v>
      </c>
      <c r="B440" s="152" t="s">
        <v>3014</v>
      </c>
      <c r="C440" s="151" t="s">
        <v>68</v>
      </c>
      <c r="D440" s="151" t="s">
        <v>1</v>
      </c>
      <c r="E440" s="153">
        <v>17.413</v>
      </c>
      <c r="F440" s="154">
        <v>0.2</v>
      </c>
      <c r="G440" s="176">
        <f t="shared" si="35"/>
        <v>3.4826000000000001</v>
      </c>
    </row>
    <row r="441" spans="1:7" ht="14.25" x14ac:dyDescent="0.2">
      <c r="A441" s="175" t="s">
        <v>2961</v>
      </c>
      <c r="B441" s="152" t="s">
        <v>1857</v>
      </c>
      <c r="C441" s="151" t="s">
        <v>68</v>
      </c>
      <c r="D441" s="151" t="s">
        <v>1</v>
      </c>
      <c r="E441" s="153">
        <v>0.42399999999999999</v>
      </c>
      <c r="F441" s="154">
        <v>22.53</v>
      </c>
      <c r="G441" s="176">
        <f t="shared" si="35"/>
        <v>9.5527200000000008</v>
      </c>
    </row>
    <row r="442" spans="1:7" ht="14.25" x14ac:dyDescent="0.2">
      <c r="A442" s="177"/>
      <c r="B442" s="178"/>
      <c r="C442" s="178"/>
      <c r="D442" s="178"/>
      <c r="E442" s="557" t="s">
        <v>2892</v>
      </c>
      <c r="F442" s="557"/>
      <c r="G442" s="179">
        <f>SUM(G439:G441)</f>
        <v>766.49654160000011</v>
      </c>
    </row>
    <row r="443" spans="1:7" ht="28.5" x14ac:dyDescent="0.2">
      <c r="A443" s="558" t="s">
        <v>2893</v>
      </c>
      <c r="B443" s="559"/>
      <c r="C443" s="150" t="s">
        <v>2874</v>
      </c>
      <c r="D443" s="150" t="s">
        <v>2875</v>
      </c>
      <c r="E443" s="150" t="s">
        <v>2876</v>
      </c>
      <c r="F443" s="150" t="s">
        <v>2877</v>
      </c>
      <c r="G443" s="174" t="s">
        <v>127</v>
      </c>
    </row>
    <row r="444" spans="1:7" ht="14.25" x14ac:dyDescent="0.2">
      <c r="A444" s="175" t="s">
        <v>2898</v>
      </c>
      <c r="B444" s="152" t="s">
        <v>1599</v>
      </c>
      <c r="C444" s="151" t="s">
        <v>68</v>
      </c>
      <c r="D444" s="151" t="s">
        <v>1489</v>
      </c>
      <c r="E444" s="153">
        <v>0.72</v>
      </c>
      <c r="F444" s="154">
        <v>32.57</v>
      </c>
      <c r="G444" s="176">
        <f t="shared" ref="G444:G445" si="36">F444*E444</f>
        <v>23.450399999999998</v>
      </c>
    </row>
    <row r="445" spans="1:7" ht="14.25" x14ac:dyDescent="0.2">
      <c r="A445" s="175" t="s">
        <v>2900</v>
      </c>
      <c r="B445" s="152" t="s">
        <v>1487</v>
      </c>
      <c r="C445" s="151" t="s">
        <v>68</v>
      </c>
      <c r="D445" s="151" t="s">
        <v>1489</v>
      </c>
      <c r="E445" s="153">
        <v>0.36</v>
      </c>
      <c r="F445" s="154">
        <v>28.17</v>
      </c>
      <c r="G445" s="176">
        <f t="shared" si="36"/>
        <v>10.1412</v>
      </c>
    </row>
    <row r="446" spans="1:7" ht="14.25" x14ac:dyDescent="0.2">
      <c r="A446" s="177"/>
      <c r="B446" s="178"/>
      <c r="C446" s="178"/>
      <c r="D446" s="178"/>
      <c r="E446" s="557" t="s">
        <v>2902</v>
      </c>
      <c r="F446" s="557"/>
      <c r="G446" s="179">
        <f>SUM(G444:G445)</f>
        <v>33.5916</v>
      </c>
    </row>
    <row r="447" spans="1:7" ht="14.25" x14ac:dyDescent="0.2">
      <c r="A447" s="177"/>
      <c r="B447" s="178"/>
      <c r="C447" s="178"/>
      <c r="D447" s="178"/>
      <c r="E447" s="563" t="s">
        <v>2907</v>
      </c>
      <c r="F447" s="563"/>
      <c r="G447" s="180">
        <f>SUM(G446,G442)</f>
        <v>800.08814160000009</v>
      </c>
    </row>
    <row r="448" spans="1:7" ht="14.25" x14ac:dyDescent="0.2">
      <c r="A448" s="177"/>
      <c r="B448" s="178"/>
      <c r="C448" s="569"/>
      <c r="D448" s="569"/>
      <c r="E448" s="178"/>
      <c r="F448" s="178"/>
      <c r="G448" s="184"/>
    </row>
    <row r="449" spans="1:7" ht="14.25" x14ac:dyDescent="0.2">
      <c r="A449" s="570" t="s">
        <v>3024</v>
      </c>
      <c r="B449" s="571"/>
      <c r="C449" s="571"/>
      <c r="D449" s="571"/>
      <c r="E449" s="571"/>
      <c r="F449" s="571"/>
      <c r="G449" s="572"/>
    </row>
    <row r="450" spans="1:7" ht="28.5" x14ac:dyDescent="0.2">
      <c r="A450" s="558" t="s">
        <v>1495</v>
      </c>
      <c r="B450" s="559"/>
      <c r="C450" s="150" t="s">
        <v>2874</v>
      </c>
      <c r="D450" s="150" t="s">
        <v>2875</v>
      </c>
      <c r="E450" s="150" t="s">
        <v>2876</v>
      </c>
      <c r="F450" s="150" t="s">
        <v>2877</v>
      </c>
      <c r="G450" s="174" t="s">
        <v>127</v>
      </c>
    </row>
    <row r="451" spans="1:7" ht="28.5" x14ac:dyDescent="0.2">
      <c r="A451" s="175" t="s">
        <v>3022</v>
      </c>
      <c r="B451" s="152" t="s">
        <v>3023</v>
      </c>
      <c r="C451" s="151" t="s">
        <v>68</v>
      </c>
      <c r="D451" s="151" t="s">
        <v>3</v>
      </c>
      <c r="E451" s="153">
        <v>1.17574</v>
      </c>
      <c r="F451" s="154">
        <v>640.84</v>
      </c>
      <c r="G451" s="176">
        <f t="shared" ref="G451:G453" si="37">F451*E451</f>
        <v>753.46122160000004</v>
      </c>
    </row>
    <row r="452" spans="1:7" ht="14.25" x14ac:dyDescent="0.2">
      <c r="A452" s="175" t="s">
        <v>3013</v>
      </c>
      <c r="B452" s="152" t="s">
        <v>3014</v>
      </c>
      <c r="C452" s="151" t="s">
        <v>68</v>
      </c>
      <c r="D452" s="151" t="s">
        <v>1</v>
      </c>
      <c r="E452" s="153">
        <v>17.413</v>
      </c>
      <c r="F452" s="154">
        <v>0.2</v>
      </c>
      <c r="G452" s="176">
        <f t="shared" si="37"/>
        <v>3.4826000000000001</v>
      </c>
    </row>
    <row r="453" spans="1:7" ht="14.25" x14ac:dyDescent="0.2">
      <c r="A453" s="175" t="s">
        <v>2961</v>
      </c>
      <c r="B453" s="152" t="s">
        <v>1857</v>
      </c>
      <c r="C453" s="151" t="s">
        <v>68</v>
      </c>
      <c r="D453" s="151" t="s">
        <v>1</v>
      </c>
      <c r="E453" s="153">
        <v>0.42399999999999999</v>
      </c>
      <c r="F453" s="154">
        <v>22.53</v>
      </c>
      <c r="G453" s="176">
        <f t="shared" si="37"/>
        <v>9.5527200000000008</v>
      </c>
    </row>
    <row r="454" spans="1:7" ht="14.25" x14ac:dyDescent="0.2">
      <c r="A454" s="177"/>
      <c r="B454" s="178"/>
      <c r="C454" s="178"/>
      <c r="D454" s="178"/>
      <c r="E454" s="557" t="s">
        <v>2892</v>
      </c>
      <c r="F454" s="557"/>
      <c r="G454" s="179">
        <f>SUM(G451:G453)</f>
        <v>766.49654160000011</v>
      </c>
    </row>
    <row r="455" spans="1:7" ht="28.5" x14ac:dyDescent="0.2">
      <c r="A455" s="558" t="s">
        <v>2893</v>
      </c>
      <c r="B455" s="559"/>
      <c r="C455" s="150" t="s">
        <v>2874</v>
      </c>
      <c r="D455" s="150" t="s">
        <v>2875</v>
      </c>
      <c r="E455" s="150" t="s">
        <v>2876</v>
      </c>
      <c r="F455" s="150" t="s">
        <v>2877</v>
      </c>
      <c r="G455" s="174" t="s">
        <v>127</v>
      </c>
    </row>
    <row r="456" spans="1:7" ht="14.25" x14ac:dyDescent="0.2">
      <c r="A456" s="175" t="s">
        <v>2898</v>
      </c>
      <c r="B456" s="152" t="s">
        <v>1599</v>
      </c>
      <c r="C456" s="151" t="s">
        <v>68</v>
      </c>
      <c r="D456" s="151" t="s">
        <v>1489</v>
      </c>
      <c r="E456" s="153">
        <v>0.72</v>
      </c>
      <c r="F456" s="154">
        <v>32.57</v>
      </c>
      <c r="G456" s="176">
        <f t="shared" ref="G456:G457" si="38">F456*E456</f>
        <v>23.450399999999998</v>
      </c>
    </row>
    <row r="457" spans="1:7" ht="14.25" x14ac:dyDescent="0.2">
      <c r="A457" s="175" t="s">
        <v>2900</v>
      </c>
      <c r="B457" s="152" t="s">
        <v>1487</v>
      </c>
      <c r="C457" s="151" t="s">
        <v>68</v>
      </c>
      <c r="D457" s="151" t="s">
        <v>1489</v>
      </c>
      <c r="E457" s="153">
        <v>0.36</v>
      </c>
      <c r="F457" s="154">
        <v>28.17</v>
      </c>
      <c r="G457" s="176">
        <f t="shared" si="38"/>
        <v>10.1412</v>
      </c>
    </row>
    <row r="458" spans="1:7" ht="14.25" customHeight="1" x14ac:dyDescent="0.2">
      <c r="A458" s="177"/>
      <c r="B458" s="178"/>
      <c r="C458" s="178"/>
      <c r="D458" s="178"/>
      <c r="E458" s="557" t="s">
        <v>2902</v>
      </c>
      <c r="F458" s="557"/>
      <c r="G458" s="179">
        <f>SUM(G456:G457)</f>
        <v>33.5916</v>
      </c>
    </row>
    <row r="459" spans="1:7" ht="14.25" x14ac:dyDescent="0.2">
      <c r="A459" s="177"/>
      <c r="B459" s="178"/>
      <c r="C459" s="178"/>
      <c r="D459" s="178"/>
      <c r="E459" s="563" t="s">
        <v>2907</v>
      </c>
      <c r="F459" s="563"/>
      <c r="G459" s="180">
        <f>SUM(G458,G454)</f>
        <v>800.08814160000009</v>
      </c>
    </row>
    <row r="460" spans="1:7" ht="14.25" x14ac:dyDescent="0.2">
      <c r="A460" s="177"/>
      <c r="B460" s="178"/>
      <c r="C460" s="569"/>
      <c r="D460" s="569"/>
      <c r="E460" s="178"/>
      <c r="F460" s="178"/>
      <c r="G460" s="184"/>
    </row>
    <row r="461" spans="1:7" ht="14.25" x14ac:dyDescent="0.2">
      <c r="A461" s="570" t="s">
        <v>3025</v>
      </c>
      <c r="B461" s="571"/>
      <c r="C461" s="571"/>
      <c r="D461" s="571"/>
      <c r="E461" s="571"/>
      <c r="F461" s="571"/>
      <c r="G461" s="572"/>
    </row>
    <row r="462" spans="1:7" ht="28.5" x14ac:dyDescent="0.2">
      <c r="A462" s="558" t="s">
        <v>1495</v>
      </c>
      <c r="B462" s="559"/>
      <c r="C462" s="150" t="s">
        <v>2874</v>
      </c>
      <c r="D462" s="150" t="s">
        <v>2875</v>
      </c>
      <c r="E462" s="150" t="s">
        <v>2876</v>
      </c>
      <c r="F462" s="150" t="s">
        <v>2877</v>
      </c>
      <c r="G462" s="174" t="s">
        <v>127</v>
      </c>
    </row>
    <row r="463" spans="1:7" ht="28.5" x14ac:dyDescent="0.2">
      <c r="A463" s="175" t="s">
        <v>3022</v>
      </c>
      <c r="B463" s="152" t="s">
        <v>3023</v>
      </c>
      <c r="C463" s="151" t="s">
        <v>68</v>
      </c>
      <c r="D463" s="151" t="s">
        <v>3</v>
      </c>
      <c r="E463" s="153">
        <v>1.17574</v>
      </c>
      <c r="F463" s="154">
        <v>640.84</v>
      </c>
      <c r="G463" s="176">
        <f t="shared" ref="G463:G465" si="39">F463*E463</f>
        <v>753.46122160000004</v>
      </c>
    </row>
    <row r="464" spans="1:7" ht="14.25" x14ac:dyDescent="0.2">
      <c r="A464" s="175" t="s">
        <v>3013</v>
      </c>
      <c r="B464" s="152" t="s">
        <v>3014</v>
      </c>
      <c r="C464" s="151" t="s">
        <v>68</v>
      </c>
      <c r="D464" s="151" t="s">
        <v>1</v>
      </c>
      <c r="E464" s="153">
        <v>17.413</v>
      </c>
      <c r="F464" s="154">
        <v>0.2</v>
      </c>
      <c r="G464" s="176">
        <f t="shared" si="39"/>
        <v>3.4826000000000001</v>
      </c>
    </row>
    <row r="465" spans="1:7" ht="14.25" x14ac:dyDescent="0.2">
      <c r="A465" s="175" t="s">
        <v>2961</v>
      </c>
      <c r="B465" s="152" t="s">
        <v>1857</v>
      </c>
      <c r="C465" s="151" t="s">
        <v>68</v>
      </c>
      <c r="D465" s="151" t="s">
        <v>1</v>
      </c>
      <c r="E465" s="153">
        <v>0.42399999999999999</v>
      </c>
      <c r="F465" s="154">
        <v>22.53</v>
      </c>
      <c r="G465" s="176">
        <f t="shared" si="39"/>
        <v>9.5527200000000008</v>
      </c>
    </row>
    <row r="466" spans="1:7" ht="14.25" x14ac:dyDescent="0.2">
      <c r="A466" s="177"/>
      <c r="B466" s="178"/>
      <c r="C466" s="178"/>
      <c r="D466" s="178"/>
      <c r="E466" s="557" t="s">
        <v>2892</v>
      </c>
      <c r="F466" s="557"/>
      <c r="G466" s="179">
        <f>SUM(G463:G465)</f>
        <v>766.49654160000011</v>
      </c>
    </row>
    <row r="467" spans="1:7" ht="28.5" x14ac:dyDescent="0.2">
      <c r="A467" s="558" t="s">
        <v>2893</v>
      </c>
      <c r="B467" s="559"/>
      <c r="C467" s="150" t="s">
        <v>2874</v>
      </c>
      <c r="D467" s="150" t="s">
        <v>2875</v>
      </c>
      <c r="E467" s="150" t="s">
        <v>2876</v>
      </c>
      <c r="F467" s="150" t="s">
        <v>2877</v>
      </c>
      <c r="G467" s="174" t="s">
        <v>127</v>
      </c>
    </row>
    <row r="468" spans="1:7" ht="14.25" x14ac:dyDescent="0.2">
      <c r="A468" s="175" t="s">
        <v>2898</v>
      </c>
      <c r="B468" s="152" t="s">
        <v>1599</v>
      </c>
      <c r="C468" s="151" t="s">
        <v>68</v>
      </c>
      <c r="D468" s="151" t="s">
        <v>1489</v>
      </c>
      <c r="E468" s="153">
        <v>0.72</v>
      </c>
      <c r="F468" s="154">
        <v>32.57</v>
      </c>
      <c r="G468" s="176">
        <f t="shared" ref="G468:G469" si="40">F468*E468</f>
        <v>23.450399999999998</v>
      </c>
    </row>
    <row r="469" spans="1:7" ht="14.25" x14ac:dyDescent="0.2">
      <c r="A469" s="175" t="s">
        <v>2900</v>
      </c>
      <c r="B469" s="152" t="s">
        <v>1487</v>
      </c>
      <c r="C469" s="151" t="s">
        <v>68</v>
      </c>
      <c r="D469" s="151" t="s">
        <v>1489</v>
      </c>
      <c r="E469" s="153">
        <v>0.36</v>
      </c>
      <c r="F469" s="154">
        <v>28.17</v>
      </c>
      <c r="G469" s="176">
        <f t="shared" si="40"/>
        <v>10.1412</v>
      </c>
    </row>
    <row r="470" spans="1:7" ht="14.25" customHeight="1" x14ac:dyDescent="0.2">
      <c r="A470" s="177"/>
      <c r="B470" s="178"/>
      <c r="C470" s="178"/>
      <c r="D470" s="178"/>
      <c r="E470" s="557" t="s">
        <v>2902</v>
      </c>
      <c r="F470" s="557"/>
      <c r="G470" s="179">
        <f>SUM(G468:G469)</f>
        <v>33.5916</v>
      </c>
    </row>
    <row r="471" spans="1:7" ht="14.25" x14ac:dyDescent="0.2">
      <c r="A471" s="177"/>
      <c r="B471" s="178"/>
      <c r="C471" s="178"/>
      <c r="D471" s="178"/>
      <c r="E471" s="563" t="s">
        <v>2907</v>
      </c>
      <c r="F471" s="563"/>
      <c r="G471" s="180">
        <f>SUM(G470,G466)</f>
        <v>800.08814160000009</v>
      </c>
    </row>
    <row r="472" spans="1:7" ht="14.25" x14ac:dyDescent="0.2">
      <c r="A472" s="177"/>
      <c r="B472" s="178"/>
      <c r="C472" s="569"/>
      <c r="D472" s="569"/>
      <c r="E472" s="178"/>
      <c r="F472" s="178"/>
      <c r="G472" s="184"/>
    </row>
    <row r="473" spans="1:7" ht="14.25" x14ac:dyDescent="0.2">
      <c r="A473" s="570" t="s">
        <v>3026</v>
      </c>
      <c r="B473" s="571"/>
      <c r="C473" s="571"/>
      <c r="D473" s="571"/>
      <c r="E473" s="571"/>
      <c r="F473" s="571"/>
      <c r="G473" s="572"/>
    </row>
    <row r="474" spans="1:7" ht="28.5" x14ac:dyDescent="0.2">
      <c r="A474" s="558" t="s">
        <v>1495</v>
      </c>
      <c r="B474" s="559"/>
      <c r="C474" s="150" t="s">
        <v>2874</v>
      </c>
      <c r="D474" s="150" t="s">
        <v>2875</v>
      </c>
      <c r="E474" s="150" t="s">
        <v>2876</v>
      </c>
      <c r="F474" s="150" t="s">
        <v>2877</v>
      </c>
      <c r="G474" s="174" t="s">
        <v>127</v>
      </c>
    </row>
    <row r="475" spans="1:7" ht="28.5" x14ac:dyDescent="0.2">
      <c r="A475" s="175" t="s">
        <v>3022</v>
      </c>
      <c r="B475" s="152" t="s">
        <v>3023</v>
      </c>
      <c r="C475" s="151" t="s">
        <v>68</v>
      </c>
      <c r="D475" s="151" t="s">
        <v>3</v>
      </c>
      <c r="E475" s="153">
        <v>1.17574</v>
      </c>
      <c r="F475" s="154">
        <v>640.84</v>
      </c>
      <c r="G475" s="176">
        <f t="shared" ref="G475:G477" si="41">F475*E475</f>
        <v>753.46122160000004</v>
      </c>
    </row>
    <row r="476" spans="1:7" ht="14.25" x14ac:dyDescent="0.2">
      <c r="A476" s="175" t="s">
        <v>3013</v>
      </c>
      <c r="B476" s="152" t="s">
        <v>3014</v>
      </c>
      <c r="C476" s="151" t="s">
        <v>68</v>
      </c>
      <c r="D476" s="151" t="s">
        <v>1</v>
      </c>
      <c r="E476" s="153">
        <v>17.413</v>
      </c>
      <c r="F476" s="154">
        <v>0.2</v>
      </c>
      <c r="G476" s="176">
        <f t="shared" si="41"/>
        <v>3.4826000000000001</v>
      </c>
    </row>
    <row r="477" spans="1:7" ht="14.25" x14ac:dyDescent="0.2">
      <c r="A477" s="175" t="s">
        <v>2961</v>
      </c>
      <c r="B477" s="152" t="s">
        <v>1857</v>
      </c>
      <c r="C477" s="151" t="s">
        <v>68</v>
      </c>
      <c r="D477" s="151" t="s">
        <v>1</v>
      </c>
      <c r="E477" s="153">
        <v>0.42399999999999999</v>
      </c>
      <c r="F477" s="154">
        <v>22.53</v>
      </c>
      <c r="G477" s="176">
        <f t="shared" si="41"/>
        <v>9.5527200000000008</v>
      </c>
    </row>
    <row r="478" spans="1:7" ht="14.25" x14ac:dyDescent="0.2">
      <c r="A478" s="177"/>
      <c r="B478" s="178"/>
      <c r="C478" s="178"/>
      <c r="D478" s="178"/>
      <c r="E478" s="557" t="s">
        <v>2892</v>
      </c>
      <c r="F478" s="557"/>
      <c r="G478" s="179">
        <f>SUM(G475:G477)</f>
        <v>766.49654160000011</v>
      </c>
    </row>
    <row r="479" spans="1:7" ht="28.5" x14ac:dyDescent="0.2">
      <c r="A479" s="558" t="s">
        <v>2893</v>
      </c>
      <c r="B479" s="559"/>
      <c r="C479" s="150" t="s">
        <v>2874</v>
      </c>
      <c r="D479" s="150" t="s">
        <v>2875</v>
      </c>
      <c r="E479" s="150" t="s">
        <v>2876</v>
      </c>
      <c r="F479" s="150" t="s">
        <v>2877</v>
      </c>
      <c r="G479" s="174" t="s">
        <v>127</v>
      </c>
    </row>
    <row r="480" spans="1:7" ht="14.25" x14ac:dyDescent="0.2">
      <c r="A480" s="175" t="s">
        <v>2898</v>
      </c>
      <c r="B480" s="152" t="s">
        <v>1599</v>
      </c>
      <c r="C480" s="151" t="s">
        <v>68</v>
      </c>
      <c r="D480" s="151" t="s">
        <v>1489</v>
      </c>
      <c r="E480" s="153">
        <v>0.72</v>
      </c>
      <c r="F480" s="154">
        <v>32.57</v>
      </c>
      <c r="G480" s="176">
        <f t="shared" ref="G480:G481" si="42">F480*E480</f>
        <v>23.450399999999998</v>
      </c>
    </row>
    <row r="481" spans="1:7" ht="14.25" x14ac:dyDescent="0.2">
      <c r="A481" s="175" t="s">
        <v>2900</v>
      </c>
      <c r="B481" s="152" t="s">
        <v>1487</v>
      </c>
      <c r="C481" s="151" t="s">
        <v>68</v>
      </c>
      <c r="D481" s="151" t="s">
        <v>1489</v>
      </c>
      <c r="E481" s="153">
        <v>0.36</v>
      </c>
      <c r="F481" s="154">
        <v>28.17</v>
      </c>
      <c r="G481" s="176">
        <f t="shared" si="42"/>
        <v>10.1412</v>
      </c>
    </row>
    <row r="482" spans="1:7" ht="14.25" customHeight="1" x14ac:dyDescent="0.2">
      <c r="A482" s="177"/>
      <c r="B482" s="178"/>
      <c r="C482" s="178"/>
      <c r="D482" s="178"/>
      <c r="E482" s="557" t="s">
        <v>2902</v>
      </c>
      <c r="F482" s="557"/>
      <c r="G482" s="179">
        <f>SUM(G480:G481)</f>
        <v>33.5916</v>
      </c>
    </row>
    <row r="483" spans="1:7" ht="14.25" x14ac:dyDescent="0.2">
      <c r="A483" s="177"/>
      <c r="B483" s="178"/>
      <c r="C483" s="178"/>
      <c r="D483" s="178"/>
      <c r="E483" s="563" t="s">
        <v>2907</v>
      </c>
      <c r="F483" s="563"/>
      <c r="G483" s="180">
        <f>SUM(G482,G478)</f>
        <v>800.08814160000009</v>
      </c>
    </row>
    <row r="484" spans="1:7" ht="14.25" x14ac:dyDescent="0.2">
      <c r="A484" s="177"/>
      <c r="B484" s="178"/>
      <c r="C484" s="569"/>
      <c r="D484" s="569"/>
      <c r="E484" s="178"/>
      <c r="F484" s="178"/>
      <c r="G484" s="184"/>
    </row>
    <row r="485" spans="1:7" ht="14.25" x14ac:dyDescent="0.2">
      <c r="A485" s="570" t="s">
        <v>3027</v>
      </c>
      <c r="B485" s="571"/>
      <c r="C485" s="571"/>
      <c r="D485" s="571"/>
      <c r="E485" s="571"/>
      <c r="F485" s="571"/>
      <c r="G485" s="572"/>
    </row>
    <row r="486" spans="1:7" ht="28.5" x14ac:dyDescent="0.2">
      <c r="A486" s="558" t="s">
        <v>1495</v>
      </c>
      <c r="B486" s="559"/>
      <c r="C486" s="150" t="s">
        <v>2874</v>
      </c>
      <c r="D486" s="150" t="s">
        <v>2875</v>
      </c>
      <c r="E486" s="150" t="s">
        <v>2876</v>
      </c>
      <c r="F486" s="150" t="s">
        <v>2877</v>
      </c>
      <c r="G486" s="174" t="s">
        <v>127</v>
      </c>
    </row>
    <row r="487" spans="1:7" ht="28.5" x14ac:dyDescent="0.2">
      <c r="A487" s="175" t="s">
        <v>3011</v>
      </c>
      <c r="B487" s="152" t="s">
        <v>3012</v>
      </c>
      <c r="C487" s="151" t="s">
        <v>68</v>
      </c>
      <c r="D487" s="151" t="s">
        <v>1</v>
      </c>
      <c r="E487" s="153">
        <v>2.4234499999999999</v>
      </c>
      <c r="F487" s="154">
        <v>258.76</v>
      </c>
      <c r="G487" s="176">
        <f t="shared" ref="G487" si="43">F487*E487</f>
        <v>627.09192199999995</v>
      </c>
    </row>
    <row r="488" spans="1:7" ht="14.25" x14ac:dyDescent="0.2">
      <c r="A488" s="175" t="s">
        <v>3013</v>
      </c>
      <c r="B488" s="152" t="s">
        <v>3014</v>
      </c>
      <c r="C488" s="151" t="s">
        <v>68</v>
      </c>
      <c r="D488" s="151" t="s">
        <v>1</v>
      </c>
      <c r="E488" s="153">
        <v>24.4</v>
      </c>
      <c r="F488" s="154">
        <v>0.2</v>
      </c>
      <c r="G488" s="176">
        <f t="shared" ref="G488" si="44">F488*E488</f>
        <v>4.88</v>
      </c>
    </row>
    <row r="489" spans="1:7" ht="14.25" x14ac:dyDescent="0.2">
      <c r="A489" s="175" t="s">
        <v>2961</v>
      </c>
      <c r="B489" s="152" t="s">
        <v>1857</v>
      </c>
      <c r="C489" s="151" t="s">
        <v>68</v>
      </c>
      <c r="D489" s="151" t="s">
        <v>1</v>
      </c>
      <c r="E489" s="153">
        <v>1.2466999999999999</v>
      </c>
      <c r="F489" s="154">
        <v>22.53</v>
      </c>
      <c r="G489" s="176">
        <f t="shared" ref="G489" si="45">F489*E489</f>
        <v>28.088151</v>
      </c>
    </row>
    <row r="490" spans="1:7" ht="14.25" x14ac:dyDescent="0.2">
      <c r="A490" s="177"/>
      <c r="B490" s="178"/>
      <c r="C490" s="178"/>
      <c r="D490" s="178"/>
      <c r="E490" s="557" t="s">
        <v>2892</v>
      </c>
      <c r="F490" s="557"/>
      <c r="G490" s="179">
        <f>SUM(G487:G489)</f>
        <v>660.06007299999999</v>
      </c>
    </row>
    <row r="491" spans="1:7" ht="28.5" x14ac:dyDescent="0.2">
      <c r="A491" s="558" t="s">
        <v>2893</v>
      </c>
      <c r="B491" s="559"/>
      <c r="C491" s="150" t="s">
        <v>2874</v>
      </c>
      <c r="D491" s="150" t="s">
        <v>2875</v>
      </c>
      <c r="E491" s="150" t="s">
        <v>2876</v>
      </c>
      <c r="F491" s="150" t="s">
        <v>2877</v>
      </c>
      <c r="G491" s="174" t="s">
        <v>127</v>
      </c>
    </row>
    <row r="492" spans="1:7" ht="14.25" x14ac:dyDescent="0.2">
      <c r="A492" s="175" t="s">
        <v>2898</v>
      </c>
      <c r="B492" s="152" t="s">
        <v>1599</v>
      </c>
      <c r="C492" s="151" t="s">
        <v>68</v>
      </c>
      <c r="D492" s="151" t="s">
        <v>1489</v>
      </c>
      <c r="E492" s="153">
        <v>1.7070000000000001</v>
      </c>
      <c r="F492" s="154">
        <v>32.57</v>
      </c>
      <c r="G492" s="176">
        <f t="shared" ref="G492:G493" si="46">F492*E492</f>
        <v>55.596990000000005</v>
      </c>
    </row>
    <row r="493" spans="1:7" ht="14.25" x14ac:dyDescent="0.2">
      <c r="A493" s="175" t="s">
        <v>2900</v>
      </c>
      <c r="B493" s="152" t="s">
        <v>1487</v>
      </c>
      <c r="C493" s="151" t="s">
        <v>68</v>
      </c>
      <c r="D493" s="151" t="s">
        <v>1489</v>
      </c>
      <c r="E493" s="153">
        <v>0.85299999999999998</v>
      </c>
      <c r="F493" s="154">
        <v>28.17</v>
      </c>
      <c r="G493" s="176">
        <f t="shared" si="46"/>
        <v>24.02901</v>
      </c>
    </row>
    <row r="494" spans="1:7" ht="14.25" x14ac:dyDescent="0.2">
      <c r="A494" s="177"/>
      <c r="B494" s="178"/>
      <c r="C494" s="178"/>
      <c r="D494" s="178"/>
      <c r="E494" s="557" t="s">
        <v>2902</v>
      </c>
      <c r="F494" s="557"/>
      <c r="G494" s="179">
        <f>SUM(G492:G493)</f>
        <v>79.626000000000005</v>
      </c>
    </row>
    <row r="495" spans="1:7" ht="14.25" x14ac:dyDescent="0.2">
      <c r="A495" s="177"/>
      <c r="B495" s="178"/>
      <c r="C495" s="178"/>
      <c r="D495" s="178"/>
      <c r="E495" s="563" t="s">
        <v>2907</v>
      </c>
      <c r="F495" s="563"/>
      <c r="G495" s="180">
        <f>SUM(G494,G490)</f>
        <v>739.68607299999996</v>
      </c>
    </row>
    <row r="496" spans="1:7" ht="14.25" x14ac:dyDescent="0.2">
      <c r="A496" s="177"/>
      <c r="B496" s="178"/>
      <c r="C496" s="569"/>
      <c r="D496" s="569"/>
      <c r="E496" s="178"/>
      <c r="F496" s="178"/>
      <c r="G496" s="184"/>
    </row>
    <row r="497" spans="1:7" ht="14.25" x14ac:dyDescent="0.2">
      <c r="A497" s="570" t="s">
        <v>3028</v>
      </c>
      <c r="B497" s="571"/>
      <c r="C497" s="571"/>
      <c r="D497" s="571"/>
      <c r="E497" s="571"/>
      <c r="F497" s="571"/>
      <c r="G497" s="572"/>
    </row>
    <row r="498" spans="1:7" ht="28.5" x14ac:dyDescent="0.2">
      <c r="A498" s="558" t="s">
        <v>1495</v>
      </c>
      <c r="B498" s="559"/>
      <c r="C498" s="150" t="s">
        <v>2874</v>
      </c>
      <c r="D498" s="150" t="s">
        <v>2875</v>
      </c>
      <c r="E498" s="150" t="s">
        <v>2876</v>
      </c>
      <c r="F498" s="150" t="s">
        <v>2877</v>
      </c>
      <c r="G498" s="174" t="s">
        <v>127</v>
      </c>
    </row>
    <row r="499" spans="1:7" ht="28.5" x14ac:dyDescent="0.2">
      <c r="A499" s="175" t="s">
        <v>3011</v>
      </c>
      <c r="B499" s="152" t="s">
        <v>3012</v>
      </c>
      <c r="C499" s="151" t="s">
        <v>68</v>
      </c>
      <c r="D499" s="151" t="s">
        <v>1</v>
      </c>
      <c r="E499" s="153">
        <v>2.4234499999999999</v>
      </c>
      <c r="F499" s="154">
        <v>258.76</v>
      </c>
      <c r="G499" s="176">
        <f t="shared" ref="G499:G501" si="47">F499*E499</f>
        <v>627.09192199999995</v>
      </c>
    </row>
    <row r="500" spans="1:7" ht="14.25" x14ac:dyDescent="0.2">
      <c r="A500" s="175" t="s">
        <v>3013</v>
      </c>
      <c r="B500" s="152" t="s">
        <v>3014</v>
      </c>
      <c r="C500" s="151" t="s">
        <v>68</v>
      </c>
      <c r="D500" s="151" t="s">
        <v>1</v>
      </c>
      <c r="E500" s="153">
        <v>24.4</v>
      </c>
      <c r="F500" s="154">
        <v>0.2</v>
      </c>
      <c r="G500" s="176">
        <f t="shared" si="47"/>
        <v>4.88</v>
      </c>
    </row>
    <row r="501" spans="1:7" ht="14.25" x14ac:dyDescent="0.2">
      <c r="A501" s="175" t="s">
        <v>2961</v>
      </c>
      <c r="B501" s="152" t="s">
        <v>1857</v>
      </c>
      <c r="C501" s="151" t="s">
        <v>68</v>
      </c>
      <c r="D501" s="151" t="s">
        <v>1</v>
      </c>
      <c r="E501" s="153">
        <v>1.2466999999999999</v>
      </c>
      <c r="F501" s="154">
        <v>22.53</v>
      </c>
      <c r="G501" s="176">
        <f t="shared" si="47"/>
        <v>28.088151</v>
      </c>
    </row>
    <row r="502" spans="1:7" ht="14.25" x14ac:dyDescent="0.2">
      <c r="A502" s="177"/>
      <c r="B502" s="178"/>
      <c r="C502" s="178"/>
      <c r="D502" s="178"/>
      <c r="E502" s="557" t="s">
        <v>2892</v>
      </c>
      <c r="F502" s="557"/>
      <c r="G502" s="179">
        <f>SUM(G499:G501)</f>
        <v>660.06007299999999</v>
      </c>
    </row>
    <row r="503" spans="1:7" ht="28.5" x14ac:dyDescent="0.2">
      <c r="A503" s="558" t="s">
        <v>2893</v>
      </c>
      <c r="B503" s="559"/>
      <c r="C503" s="150" t="s">
        <v>2874</v>
      </c>
      <c r="D503" s="150" t="s">
        <v>2875</v>
      </c>
      <c r="E503" s="150" t="s">
        <v>2876</v>
      </c>
      <c r="F503" s="150" t="s">
        <v>2877</v>
      </c>
      <c r="G503" s="174" t="s">
        <v>127</v>
      </c>
    </row>
    <row r="504" spans="1:7" ht="14.25" x14ac:dyDescent="0.2">
      <c r="A504" s="175" t="s">
        <v>2898</v>
      </c>
      <c r="B504" s="152" t="s">
        <v>1599</v>
      </c>
      <c r="C504" s="151" t="s">
        <v>68</v>
      </c>
      <c r="D504" s="151" t="s">
        <v>1489</v>
      </c>
      <c r="E504" s="153">
        <v>1.7070000000000001</v>
      </c>
      <c r="F504" s="154">
        <v>32.57</v>
      </c>
      <c r="G504" s="176">
        <f t="shared" ref="G504:G505" si="48">F504*E504</f>
        <v>55.596990000000005</v>
      </c>
    </row>
    <row r="505" spans="1:7" ht="14.25" x14ac:dyDescent="0.2">
      <c r="A505" s="175" t="s">
        <v>2900</v>
      </c>
      <c r="B505" s="152" t="s">
        <v>1487</v>
      </c>
      <c r="C505" s="151" t="s">
        <v>68</v>
      </c>
      <c r="D505" s="151" t="s">
        <v>1489</v>
      </c>
      <c r="E505" s="153">
        <v>0.85299999999999998</v>
      </c>
      <c r="F505" s="154">
        <v>28.17</v>
      </c>
      <c r="G505" s="176">
        <f t="shared" si="48"/>
        <v>24.02901</v>
      </c>
    </row>
    <row r="506" spans="1:7" ht="14.25" customHeight="1" x14ac:dyDescent="0.2">
      <c r="A506" s="177"/>
      <c r="B506" s="178"/>
      <c r="C506" s="178"/>
      <c r="D506" s="178"/>
      <c r="E506" s="557" t="s">
        <v>2902</v>
      </c>
      <c r="F506" s="557"/>
      <c r="G506" s="179">
        <f>SUM(G504:G505)</f>
        <v>79.626000000000005</v>
      </c>
    </row>
    <row r="507" spans="1:7" ht="14.25" x14ac:dyDescent="0.2">
      <c r="A507" s="177"/>
      <c r="B507" s="178"/>
      <c r="C507" s="178"/>
      <c r="D507" s="178"/>
      <c r="E507" s="563" t="s">
        <v>2907</v>
      </c>
      <c r="F507" s="563"/>
      <c r="G507" s="180">
        <f>SUM(G506,G502)</f>
        <v>739.68607299999996</v>
      </c>
    </row>
    <row r="508" spans="1:7" ht="14.25" x14ac:dyDescent="0.2">
      <c r="A508" s="177"/>
      <c r="B508" s="178"/>
      <c r="C508" s="569"/>
      <c r="D508" s="569"/>
      <c r="E508" s="178"/>
      <c r="F508" s="178"/>
      <c r="G508" s="184"/>
    </row>
    <row r="509" spans="1:7" ht="14.25" x14ac:dyDescent="0.2">
      <c r="A509" s="570" t="s">
        <v>3029</v>
      </c>
      <c r="B509" s="571"/>
      <c r="C509" s="571"/>
      <c r="D509" s="571"/>
      <c r="E509" s="571"/>
      <c r="F509" s="571"/>
      <c r="G509" s="572"/>
    </row>
    <row r="510" spans="1:7" ht="28.5" x14ac:dyDescent="0.2">
      <c r="A510" s="558" t="s">
        <v>1495</v>
      </c>
      <c r="B510" s="559"/>
      <c r="C510" s="150" t="s">
        <v>2874</v>
      </c>
      <c r="D510" s="150" t="s">
        <v>2875</v>
      </c>
      <c r="E510" s="150" t="s">
        <v>2876</v>
      </c>
      <c r="F510" s="150" t="s">
        <v>2877</v>
      </c>
      <c r="G510" s="174" t="s">
        <v>127</v>
      </c>
    </row>
    <row r="511" spans="1:7" ht="28.5" x14ac:dyDescent="0.2">
      <c r="A511" s="175" t="s">
        <v>3011</v>
      </c>
      <c r="B511" s="152" t="s">
        <v>3012</v>
      </c>
      <c r="C511" s="151" t="s">
        <v>68</v>
      </c>
      <c r="D511" s="151" t="s">
        <v>1</v>
      </c>
      <c r="E511" s="153">
        <v>2.4234499999999999</v>
      </c>
      <c r="F511" s="154">
        <v>258.76</v>
      </c>
      <c r="G511" s="176">
        <f t="shared" ref="G511:G513" si="49">F511*E511</f>
        <v>627.09192199999995</v>
      </c>
    </row>
    <row r="512" spans="1:7" ht="14.25" x14ac:dyDescent="0.2">
      <c r="A512" s="175" t="s">
        <v>3013</v>
      </c>
      <c r="B512" s="152" t="s">
        <v>3014</v>
      </c>
      <c r="C512" s="151" t="s">
        <v>68</v>
      </c>
      <c r="D512" s="151" t="s">
        <v>1</v>
      </c>
      <c r="E512" s="153">
        <v>23.95</v>
      </c>
      <c r="F512" s="154">
        <v>0.2</v>
      </c>
      <c r="G512" s="176">
        <f t="shared" si="49"/>
        <v>4.79</v>
      </c>
    </row>
    <row r="513" spans="1:7" ht="14.25" x14ac:dyDescent="0.2">
      <c r="A513" s="175" t="s">
        <v>2961</v>
      </c>
      <c r="B513" s="152" t="s">
        <v>1857</v>
      </c>
      <c r="C513" s="151" t="s">
        <v>68</v>
      </c>
      <c r="D513" s="151" t="s">
        <v>1</v>
      </c>
      <c r="E513" s="153">
        <v>1.2466999999999999</v>
      </c>
      <c r="F513" s="154">
        <v>22.53</v>
      </c>
      <c r="G513" s="176">
        <f t="shared" si="49"/>
        <v>28.088151</v>
      </c>
    </row>
    <row r="514" spans="1:7" ht="14.25" x14ac:dyDescent="0.2">
      <c r="A514" s="177"/>
      <c r="B514" s="178"/>
      <c r="C514" s="178"/>
      <c r="D514" s="178"/>
      <c r="E514" s="557" t="s">
        <v>2892</v>
      </c>
      <c r="F514" s="557"/>
      <c r="G514" s="179">
        <f>SUM(G511:G513)</f>
        <v>659.97007299999996</v>
      </c>
    </row>
    <row r="515" spans="1:7" ht="28.5" x14ac:dyDescent="0.2">
      <c r="A515" s="558" t="s">
        <v>2893</v>
      </c>
      <c r="B515" s="559"/>
      <c r="C515" s="150" t="s">
        <v>2874</v>
      </c>
      <c r="D515" s="150" t="s">
        <v>2875</v>
      </c>
      <c r="E515" s="150" t="s">
        <v>2876</v>
      </c>
      <c r="F515" s="150" t="s">
        <v>2877</v>
      </c>
      <c r="G515" s="174" t="s">
        <v>127</v>
      </c>
    </row>
    <row r="516" spans="1:7" ht="14.25" x14ac:dyDescent="0.2">
      <c r="A516" s="175" t="s">
        <v>2898</v>
      </c>
      <c r="B516" s="152" t="s">
        <v>1599</v>
      </c>
      <c r="C516" s="151" t="s">
        <v>68</v>
      </c>
      <c r="D516" s="151" t="s">
        <v>1489</v>
      </c>
      <c r="E516" s="153">
        <v>1.7070000000000001</v>
      </c>
      <c r="F516" s="154">
        <v>32.57</v>
      </c>
      <c r="G516" s="176">
        <f t="shared" ref="G516:G517" si="50">F516*E516</f>
        <v>55.596990000000005</v>
      </c>
    </row>
    <row r="517" spans="1:7" ht="14.25" x14ac:dyDescent="0.2">
      <c r="A517" s="175" t="s">
        <v>2900</v>
      </c>
      <c r="B517" s="152" t="s">
        <v>1487</v>
      </c>
      <c r="C517" s="151" t="s">
        <v>68</v>
      </c>
      <c r="D517" s="151" t="s">
        <v>1489</v>
      </c>
      <c r="E517" s="153">
        <v>0.85299999999999998</v>
      </c>
      <c r="F517" s="154">
        <v>28.17</v>
      </c>
      <c r="G517" s="176">
        <f t="shared" si="50"/>
        <v>24.02901</v>
      </c>
    </row>
    <row r="518" spans="1:7" ht="14.25" customHeight="1" x14ac:dyDescent="0.2">
      <c r="A518" s="177"/>
      <c r="B518" s="178"/>
      <c r="C518" s="178"/>
      <c r="D518" s="178"/>
      <c r="E518" s="557" t="s">
        <v>2902</v>
      </c>
      <c r="F518" s="557"/>
      <c r="G518" s="179">
        <f>SUM(G516:G517)</f>
        <v>79.626000000000005</v>
      </c>
    </row>
    <row r="519" spans="1:7" ht="14.25" x14ac:dyDescent="0.2">
      <c r="A519" s="177"/>
      <c r="B519" s="178"/>
      <c r="C519" s="178"/>
      <c r="D519" s="178"/>
      <c r="E519" s="563" t="s">
        <v>2907</v>
      </c>
      <c r="F519" s="563"/>
      <c r="G519" s="180">
        <f>SUM(G518,G514)</f>
        <v>739.59607299999993</v>
      </c>
    </row>
    <row r="520" spans="1:7" ht="14.25" x14ac:dyDescent="0.2">
      <c r="A520" s="177"/>
      <c r="B520" s="178"/>
      <c r="C520" s="569"/>
      <c r="D520" s="569"/>
      <c r="E520" s="178"/>
      <c r="F520" s="178"/>
      <c r="G520" s="184"/>
    </row>
    <row r="521" spans="1:7" ht="14.25" x14ac:dyDescent="0.2">
      <c r="A521" s="570" t="s">
        <v>3030</v>
      </c>
      <c r="B521" s="571"/>
      <c r="C521" s="571"/>
      <c r="D521" s="571"/>
      <c r="E521" s="571"/>
      <c r="F521" s="571"/>
      <c r="G521" s="572"/>
    </row>
    <row r="522" spans="1:7" ht="28.5" x14ac:dyDescent="0.2">
      <c r="A522" s="558" t="s">
        <v>1495</v>
      </c>
      <c r="B522" s="559"/>
      <c r="C522" s="150" t="s">
        <v>2874</v>
      </c>
      <c r="D522" s="150" t="s">
        <v>2875</v>
      </c>
      <c r="E522" s="150" t="s">
        <v>2876</v>
      </c>
      <c r="F522" s="150" t="s">
        <v>2877</v>
      </c>
      <c r="G522" s="174" t="s">
        <v>127</v>
      </c>
    </row>
    <row r="523" spans="1:7" ht="28.5" x14ac:dyDescent="0.2">
      <c r="A523" s="175" t="s">
        <v>3011</v>
      </c>
      <c r="B523" s="152" t="s">
        <v>3012</v>
      </c>
      <c r="C523" s="151" t="s">
        <v>68</v>
      </c>
      <c r="D523" s="151" t="s">
        <v>1</v>
      </c>
      <c r="E523" s="153">
        <v>2.4234499999999999</v>
      </c>
      <c r="F523" s="154">
        <v>258.76</v>
      </c>
      <c r="G523" s="176">
        <f t="shared" ref="G523:G525" si="51">F523*E523</f>
        <v>627.09192199999995</v>
      </c>
    </row>
    <row r="524" spans="1:7" ht="14.25" x14ac:dyDescent="0.2">
      <c r="A524" s="175" t="s">
        <v>3013</v>
      </c>
      <c r="B524" s="152" t="s">
        <v>3014</v>
      </c>
      <c r="C524" s="151" t="s">
        <v>68</v>
      </c>
      <c r="D524" s="151" t="s">
        <v>1</v>
      </c>
      <c r="E524" s="153">
        <v>24.4</v>
      </c>
      <c r="F524" s="154">
        <v>0.2</v>
      </c>
      <c r="G524" s="176">
        <f t="shared" si="51"/>
        <v>4.88</v>
      </c>
    </row>
    <row r="525" spans="1:7" ht="14.25" x14ac:dyDescent="0.2">
      <c r="A525" s="175" t="s">
        <v>2961</v>
      </c>
      <c r="B525" s="152" t="s">
        <v>1857</v>
      </c>
      <c r="C525" s="151" t="s">
        <v>68</v>
      </c>
      <c r="D525" s="151" t="s">
        <v>1</v>
      </c>
      <c r="E525" s="153">
        <v>1.2466999999999999</v>
      </c>
      <c r="F525" s="154">
        <v>22.53</v>
      </c>
      <c r="G525" s="176">
        <f t="shared" si="51"/>
        <v>28.088151</v>
      </c>
    </row>
    <row r="526" spans="1:7" ht="14.25" x14ac:dyDescent="0.2">
      <c r="A526" s="177"/>
      <c r="B526" s="178"/>
      <c r="C526" s="178"/>
      <c r="D526" s="178"/>
      <c r="E526" s="557" t="s">
        <v>2892</v>
      </c>
      <c r="F526" s="557"/>
      <c r="G526" s="179">
        <f>SUM(G523:G525)</f>
        <v>660.06007299999999</v>
      </c>
    </row>
    <row r="527" spans="1:7" ht="28.5" x14ac:dyDescent="0.2">
      <c r="A527" s="558" t="s">
        <v>2893</v>
      </c>
      <c r="B527" s="559"/>
      <c r="C527" s="150" t="s">
        <v>2874</v>
      </c>
      <c r="D527" s="150" t="s">
        <v>2875</v>
      </c>
      <c r="E527" s="150" t="s">
        <v>2876</v>
      </c>
      <c r="F527" s="150" t="s">
        <v>2877</v>
      </c>
      <c r="G527" s="174" t="s">
        <v>127</v>
      </c>
    </row>
    <row r="528" spans="1:7" ht="14.25" x14ac:dyDescent="0.2">
      <c r="A528" s="175" t="s">
        <v>2898</v>
      </c>
      <c r="B528" s="152" t="s">
        <v>1599</v>
      </c>
      <c r="C528" s="151" t="s">
        <v>68</v>
      </c>
      <c r="D528" s="151" t="s">
        <v>1489</v>
      </c>
      <c r="E528" s="153">
        <v>1.7070000000000001</v>
      </c>
      <c r="F528" s="154">
        <v>32.57</v>
      </c>
      <c r="G528" s="176">
        <f t="shared" ref="G528:G529" si="52">F528*E528</f>
        <v>55.596990000000005</v>
      </c>
    </row>
    <row r="529" spans="1:7" ht="14.25" x14ac:dyDescent="0.2">
      <c r="A529" s="175" t="s">
        <v>2900</v>
      </c>
      <c r="B529" s="152" t="s">
        <v>1487</v>
      </c>
      <c r="C529" s="151" t="s">
        <v>68</v>
      </c>
      <c r="D529" s="151" t="s">
        <v>1489</v>
      </c>
      <c r="E529" s="153">
        <v>0.85299999999999998</v>
      </c>
      <c r="F529" s="154">
        <v>28.17</v>
      </c>
      <c r="G529" s="176">
        <f t="shared" si="52"/>
        <v>24.02901</v>
      </c>
    </row>
    <row r="530" spans="1:7" ht="14.25" customHeight="1" x14ac:dyDescent="0.2">
      <c r="A530" s="177"/>
      <c r="B530" s="178"/>
      <c r="C530" s="178"/>
      <c r="D530" s="178"/>
      <c r="E530" s="557" t="s">
        <v>2902</v>
      </c>
      <c r="F530" s="557"/>
      <c r="G530" s="179">
        <f>SUM(G528:G529)</f>
        <v>79.626000000000005</v>
      </c>
    </row>
    <row r="531" spans="1:7" ht="14.25" x14ac:dyDescent="0.2">
      <c r="A531" s="177"/>
      <c r="B531" s="178"/>
      <c r="C531" s="178"/>
      <c r="D531" s="178"/>
      <c r="E531" s="563" t="s">
        <v>2907</v>
      </c>
      <c r="F531" s="563"/>
      <c r="G531" s="180">
        <f>SUM(G530,G526)</f>
        <v>739.68607299999996</v>
      </c>
    </row>
    <row r="532" spans="1:7" ht="14.25" x14ac:dyDescent="0.2">
      <c r="A532" s="177"/>
      <c r="B532" s="178"/>
      <c r="C532" s="569"/>
      <c r="D532" s="569"/>
      <c r="E532" s="178"/>
      <c r="F532" s="178"/>
      <c r="G532" s="184"/>
    </row>
    <row r="533" spans="1:7" ht="14.25" x14ac:dyDescent="0.2">
      <c r="A533" s="570" t="s">
        <v>3031</v>
      </c>
      <c r="B533" s="571"/>
      <c r="C533" s="571"/>
      <c r="D533" s="571"/>
      <c r="E533" s="571"/>
      <c r="F533" s="571"/>
      <c r="G533" s="572"/>
    </row>
    <row r="534" spans="1:7" ht="28.5" x14ac:dyDescent="0.2">
      <c r="A534" s="558" t="s">
        <v>1495</v>
      </c>
      <c r="B534" s="559"/>
      <c r="C534" s="150" t="s">
        <v>2874</v>
      </c>
      <c r="D534" s="150" t="s">
        <v>2875</v>
      </c>
      <c r="E534" s="150" t="s">
        <v>2876</v>
      </c>
      <c r="F534" s="150" t="s">
        <v>2877</v>
      </c>
      <c r="G534" s="174" t="s">
        <v>127</v>
      </c>
    </row>
    <row r="535" spans="1:7" ht="28.5" x14ac:dyDescent="0.2">
      <c r="A535" s="175" t="s">
        <v>3011</v>
      </c>
      <c r="B535" s="152" t="s">
        <v>3012</v>
      </c>
      <c r="C535" s="151" t="s">
        <v>68</v>
      </c>
      <c r="D535" s="151" t="s">
        <v>1</v>
      </c>
      <c r="E535" s="153">
        <v>2.4234499999999999</v>
      </c>
      <c r="F535" s="154">
        <v>258.76</v>
      </c>
      <c r="G535" s="176">
        <f t="shared" ref="G535:G537" si="53">F535*E535</f>
        <v>627.09192199999995</v>
      </c>
    </row>
    <row r="536" spans="1:7" ht="14.25" x14ac:dyDescent="0.2">
      <c r="A536" s="175" t="s">
        <v>3013</v>
      </c>
      <c r="B536" s="152" t="s">
        <v>3014</v>
      </c>
      <c r="C536" s="151" t="s">
        <v>68</v>
      </c>
      <c r="D536" s="151" t="s">
        <v>1</v>
      </c>
      <c r="E536" s="153">
        <v>24.4</v>
      </c>
      <c r="F536" s="154">
        <v>0.2</v>
      </c>
      <c r="G536" s="176">
        <f t="shared" si="53"/>
        <v>4.88</v>
      </c>
    </row>
    <row r="537" spans="1:7" ht="14.25" x14ac:dyDescent="0.2">
      <c r="A537" s="175" t="s">
        <v>2961</v>
      </c>
      <c r="B537" s="152" t="s">
        <v>1857</v>
      </c>
      <c r="C537" s="151" t="s">
        <v>68</v>
      </c>
      <c r="D537" s="151" t="s">
        <v>1</v>
      </c>
      <c r="E537" s="153">
        <v>1.2466999999999999</v>
      </c>
      <c r="F537" s="154">
        <v>22.53</v>
      </c>
      <c r="G537" s="176">
        <f t="shared" si="53"/>
        <v>28.088151</v>
      </c>
    </row>
    <row r="538" spans="1:7" ht="14.25" x14ac:dyDescent="0.2">
      <c r="A538" s="177"/>
      <c r="B538" s="178"/>
      <c r="C538" s="178"/>
      <c r="D538" s="178"/>
      <c r="E538" s="557" t="s">
        <v>2892</v>
      </c>
      <c r="F538" s="557"/>
      <c r="G538" s="179">
        <f>SUM(G535:G537)</f>
        <v>660.06007299999999</v>
      </c>
    </row>
    <row r="539" spans="1:7" ht="28.5" x14ac:dyDescent="0.2">
      <c r="A539" s="558" t="s">
        <v>2893</v>
      </c>
      <c r="B539" s="559"/>
      <c r="C539" s="150" t="s">
        <v>2874</v>
      </c>
      <c r="D539" s="150" t="s">
        <v>2875</v>
      </c>
      <c r="E539" s="150" t="s">
        <v>2876</v>
      </c>
      <c r="F539" s="150" t="s">
        <v>2877</v>
      </c>
      <c r="G539" s="174" t="s">
        <v>127</v>
      </c>
    </row>
    <row r="540" spans="1:7" ht="14.25" x14ac:dyDescent="0.2">
      <c r="A540" s="175" t="s">
        <v>2898</v>
      </c>
      <c r="B540" s="152" t="s">
        <v>1599</v>
      </c>
      <c r="C540" s="151" t="s">
        <v>68</v>
      </c>
      <c r="D540" s="151" t="s">
        <v>1489</v>
      </c>
      <c r="E540" s="153">
        <v>1.7070000000000001</v>
      </c>
      <c r="F540" s="154">
        <v>32.57</v>
      </c>
      <c r="G540" s="176">
        <f t="shared" ref="G540:G541" si="54">F540*E540</f>
        <v>55.596990000000005</v>
      </c>
    </row>
    <row r="541" spans="1:7" ht="14.25" x14ac:dyDescent="0.2">
      <c r="A541" s="175" t="s">
        <v>2900</v>
      </c>
      <c r="B541" s="152" t="s">
        <v>1487</v>
      </c>
      <c r="C541" s="151" t="s">
        <v>68</v>
      </c>
      <c r="D541" s="151" t="s">
        <v>1489</v>
      </c>
      <c r="E541" s="153">
        <v>0.85299999999999998</v>
      </c>
      <c r="F541" s="154">
        <v>28.17</v>
      </c>
      <c r="G541" s="176">
        <f t="shared" si="54"/>
        <v>24.02901</v>
      </c>
    </row>
    <row r="542" spans="1:7" ht="14.25" customHeight="1" x14ac:dyDescent="0.2">
      <c r="A542" s="177"/>
      <c r="B542" s="178"/>
      <c r="C542" s="178"/>
      <c r="D542" s="178"/>
      <c r="E542" s="557" t="s">
        <v>2902</v>
      </c>
      <c r="F542" s="557"/>
      <c r="G542" s="179">
        <f>SUM(G540:G541)</f>
        <v>79.626000000000005</v>
      </c>
    </row>
    <row r="543" spans="1:7" ht="14.25" x14ac:dyDescent="0.2">
      <c r="A543" s="177"/>
      <c r="B543" s="178"/>
      <c r="C543" s="178"/>
      <c r="D543" s="178"/>
      <c r="E543" s="563" t="s">
        <v>2907</v>
      </c>
      <c r="F543" s="563"/>
      <c r="G543" s="180">
        <f>SUM(G542,G538)</f>
        <v>739.68607299999996</v>
      </c>
    </row>
    <row r="544" spans="1:7" ht="14.25" x14ac:dyDescent="0.2">
      <c r="A544" s="177"/>
      <c r="B544" s="178"/>
      <c r="C544" s="569"/>
      <c r="D544" s="569"/>
      <c r="E544" s="178"/>
      <c r="F544" s="178"/>
      <c r="G544" s="184"/>
    </row>
    <row r="545" spans="1:7" ht="14.25" x14ac:dyDescent="0.2">
      <c r="A545" s="570" t="s">
        <v>3032</v>
      </c>
      <c r="B545" s="571"/>
      <c r="C545" s="571"/>
      <c r="D545" s="571"/>
      <c r="E545" s="571"/>
      <c r="F545" s="571"/>
      <c r="G545" s="572"/>
    </row>
    <row r="546" spans="1:7" ht="28.5" x14ac:dyDescent="0.2">
      <c r="A546" s="558" t="s">
        <v>1495</v>
      </c>
      <c r="B546" s="559"/>
      <c r="C546" s="150" t="s">
        <v>2874</v>
      </c>
      <c r="D546" s="150" t="s">
        <v>2875</v>
      </c>
      <c r="E546" s="150" t="s">
        <v>2876</v>
      </c>
      <c r="F546" s="150" t="s">
        <v>2877</v>
      </c>
      <c r="G546" s="174" t="s">
        <v>127</v>
      </c>
    </row>
    <row r="547" spans="1:7" ht="28.5" x14ac:dyDescent="0.2">
      <c r="A547" s="175" t="s">
        <v>3011</v>
      </c>
      <c r="B547" s="152" t="s">
        <v>3012</v>
      </c>
      <c r="C547" s="151" t="s">
        <v>68</v>
      </c>
      <c r="D547" s="151" t="s">
        <v>1</v>
      </c>
      <c r="E547" s="153">
        <v>2.4234499999999999</v>
      </c>
      <c r="F547" s="154">
        <v>258.76</v>
      </c>
      <c r="G547" s="176">
        <f t="shared" ref="G547:G549" si="55">F547*E547</f>
        <v>627.09192199999995</v>
      </c>
    </row>
    <row r="548" spans="1:7" ht="14.25" x14ac:dyDescent="0.2">
      <c r="A548" s="175" t="s">
        <v>3013</v>
      </c>
      <c r="B548" s="152" t="s">
        <v>3014</v>
      </c>
      <c r="C548" s="151" t="s">
        <v>68</v>
      </c>
      <c r="D548" s="151" t="s">
        <v>1</v>
      </c>
      <c r="E548" s="153">
        <v>24.4</v>
      </c>
      <c r="F548" s="154">
        <v>0.2</v>
      </c>
      <c r="G548" s="176">
        <f t="shared" si="55"/>
        <v>4.88</v>
      </c>
    </row>
    <row r="549" spans="1:7" ht="14.25" x14ac:dyDescent="0.2">
      <c r="A549" s="175" t="s">
        <v>2961</v>
      </c>
      <c r="B549" s="152" t="s">
        <v>1857</v>
      </c>
      <c r="C549" s="151" t="s">
        <v>68</v>
      </c>
      <c r="D549" s="151" t="s">
        <v>1</v>
      </c>
      <c r="E549" s="153">
        <v>1.2466999999999999</v>
      </c>
      <c r="F549" s="154">
        <v>22.53</v>
      </c>
      <c r="G549" s="176">
        <f t="shared" si="55"/>
        <v>28.088151</v>
      </c>
    </row>
    <row r="550" spans="1:7" ht="14.25" x14ac:dyDescent="0.2">
      <c r="A550" s="177"/>
      <c r="B550" s="178"/>
      <c r="C550" s="178"/>
      <c r="D550" s="178"/>
      <c r="E550" s="557" t="s">
        <v>2892</v>
      </c>
      <c r="F550" s="557"/>
      <c r="G550" s="179">
        <f>SUM(G547:G549)</f>
        <v>660.06007299999999</v>
      </c>
    </row>
    <row r="551" spans="1:7" ht="28.5" x14ac:dyDescent="0.2">
      <c r="A551" s="558" t="s">
        <v>2893</v>
      </c>
      <c r="B551" s="559"/>
      <c r="C551" s="150" t="s">
        <v>2874</v>
      </c>
      <c r="D551" s="150" t="s">
        <v>2875</v>
      </c>
      <c r="E551" s="150" t="s">
        <v>2876</v>
      </c>
      <c r="F551" s="150" t="s">
        <v>2877</v>
      </c>
      <c r="G551" s="174" t="s">
        <v>127</v>
      </c>
    </row>
    <row r="552" spans="1:7" ht="14.25" x14ac:dyDescent="0.2">
      <c r="A552" s="175" t="s">
        <v>2898</v>
      </c>
      <c r="B552" s="152" t="s">
        <v>1599</v>
      </c>
      <c r="C552" s="151" t="s">
        <v>68</v>
      </c>
      <c r="D552" s="151" t="s">
        <v>1489</v>
      </c>
      <c r="E552" s="153">
        <v>1.7070000000000001</v>
      </c>
      <c r="F552" s="154">
        <v>32.57</v>
      </c>
      <c r="G552" s="176">
        <f t="shared" ref="G552:G553" si="56">F552*E552</f>
        <v>55.596990000000005</v>
      </c>
    </row>
    <row r="553" spans="1:7" ht="14.25" x14ac:dyDescent="0.2">
      <c r="A553" s="175" t="s">
        <v>2900</v>
      </c>
      <c r="B553" s="152" t="s">
        <v>1487</v>
      </c>
      <c r="C553" s="151" t="s">
        <v>68</v>
      </c>
      <c r="D553" s="151" t="s">
        <v>1489</v>
      </c>
      <c r="E553" s="153">
        <v>0.85299999999999998</v>
      </c>
      <c r="F553" s="154">
        <v>28.17</v>
      </c>
      <c r="G553" s="176">
        <f t="shared" si="56"/>
        <v>24.02901</v>
      </c>
    </row>
    <row r="554" spans="1:7" ht="14.25" customHeight="1" x14ac:dyDescent="0.2">
      <c r="A554" s="177"/>
      <c r="B554" s="178"/>
      <c r="C554" s="178"/>
      <c r="D554" s="178"/>
      <c r="E554" s="557" t="s">
        <v>2902</v>
      </c>
      <c r="F554" s="557"/>
      <c r="G554" s="179">
        <f>SUM(G552:G553)</f>
        <v>79.626000000000005</v>
      </c>
    </row>
    <row r="555" spans="1:7" ht="14.25" x14ac:dyDescent="0.2">
      <c r="A555" s="177"/>
      <c r="B555" s="178"/>
      <c r="C555" s="178"/>
      <c r="D555" s="178"/>
      <c r="E555" s="563" t="s">
        <v>2907</v>
      </c>
      <c r="F555" s="563"/>
      <c r="G555" s="180">
        <f>SUM(G554,G550)</f>
        <v>739.68607299999996</v>
      </c>
    </row>
    <row r="556" spans="1:7" ht="14.25" x14ac:dyDescent="0.2">
      <c r="A556" s="177"/>
      <c r="B556" s="178"/>
      <c r="C556" s="569"/>
      <c r="D556" s="569"/>
      <c r="E556" s="178"/>
      <c r="F556" s="178"/>
      <c r="G556" s="184"/>
    </row>
    <row r="557" spans="1:7" ht="14.25" x14ac:dyDescent="0.2">
      <c r="A557" s="570" t="s">
        <v>3033</v>
      </c>
      <c r="B557" s="571"/>
      <c r="C557" s="571"/>
      <c r="D557" s="571"/>
      <c r="E557" s="571"/>
      <c r="F557" s="571"/>
      <c r="G557" s="572"/>
    </row>
    <row r="558" spans="1:7" ht="28.5" x14ac:dyDescent="0.2">
      <c r="A558" s="558" t="s">
        <v>1495</v>
      </c>
      <c r="B558" s="559"/>
      <c r="C558" s="150" t="s">
        <v>2874</v>
      </c>
      <c r="D558" s="150" t="s">
        <v>2875</v>
      </c>
      <c r="E558" s="150" t="s">
        <v>2876</v>
      </c>
      <c r="F558" s="150" t="s">
        <v>2877</v>
      </c>
      <c r="G558" s="174" t="s">
        <v>127</v>
      </c>
    </row>
    <row r="559" spans="1:7" ht="28.5" x14ac:dyDescent="0.2">
      <c r="A559" s="175" t="s">
        <v>3034</v>
      </c>
      <c r="B559" s="152" t="s">
        <v>3035</v>
      </c>
      <c r="C559" s="151" t="s">
        <v>68</v>
      </c>
      <c r="D559" s="151" t="s">
        <v>8</v>
      </c>
      <c r="E559" s="153">
        <v>3.274</v>
      </c>
      <c r="F559" s="154">
        <v>18.71</v>
      </c>
      <c r="G559" s="176">
        <f t="shared" ref="G559:G560" si="57">F559*E559</f>
        <v>61.256540000000001</v>
      </c>
    </row>
    <row r="560" spans="1:7" ht="14.25" x14ac:dyDescent="0.2">
      <c r="A560" s="175" t="s">
        <v>3036</v>
      </c>
      <c r="B560" s="152" t="s">
        <v>3037</v>
      </c>
      <c r="C560" s="151" t="s">
        <v>68</v>
      </c>
      <c r="D560" s="151" t="s">
        <v>3</v>
      </c>
      <c r="E560" s="153">
        <v>1</v>
      </c>
      <c r="F560" s="154">
        <v>100.24</v>
      </c>
      <c r="G560" s="176">
        <f t="shared" si="57"/>
        <v>100.24</v>
      </c>
    </row>
    <row r="561" spans="1:7" ht="14.25" x14ac:dyDescent="0.2">
      <c r="A561" s="177"/>
      <c r="B561" s="178"/>
      <c r="C561" s="178"/>
      <c r="D561" s="178"/>
      <c r="E561" s="557" t="s">
        <v>2892</v>
      </c>
      <c r="F561" s="557"/>
      <c r="G561" s="179">
        <f>SUM(G559:G560)</f>
        <v>161.49653999999998</v>
      </c>
    </row>
    <row r="562" spans="1:7" ht="28.5" x14ac:dyDescent="0.2">
      <c r="A562" s="558" t="s">
        <v>2893</v>
      </c>
      <c r="B562" s="559"/>
      <c r="C562" s="150" t="s">
        <v>2874</v>
      </c>
      <c r="D562" s="150" t="s">
        <v>2875</v>
      </c>
      <c r="E562" s="150" t="s">
        <v>2876</v>
      </c>
      <c r="F562" s="150" t="s">
        <v>2877</v>
      </c>
      <c r="G562" s="174" t="s">
        <v>127</v>
      </c>
    </row>
    <row r="563" spans="1:7" ht="14.25" x14ac:dyDescent="0.2">
      <c r="A563" s="175" t="s">
        <v>3038</v>
      </c>
      <c r="B563" s="152" t="s">
        <v>3039</v>
      </c>
      <c r="C563" s="151" t="s">
        <v>68</v>
      </c>
      <c r="D563" s="151" t="s">
        <v>1489</v>
      </c>
      <c r="E563" s="153">
        <v>0.35</v>
      </c>
      <c r="F563" s="154">
        <v>32.950000000000003</v>
      </c>
      <c r="G563" s="176">
        <f t="shared" ref="G563:G564" si="58">F563*E563</f>
        <v>11.532500000000001</v>
      </c>
    </row>
    <row r="564" spans="1:7" ht="14.25" x14ac:dyDescent="0.2">
      <c r="A564" s="175" t="s">
        <v>2900</v>
      </c>
      <c r="B564" s="152" t="s">
        <v>1487</v>
      </c>
      <c r="C564" s="151" t="s">
        <v>68</v>
      </c>
      <c r="D564" s="151" t="s">
        <v>1489</v>
      </c>
      <c r="E564" s="153">
        <v>0.6</v>
      </c>
      <c r="F564" s="154">
        <v>28.17</v>
      </c>
      <c r="G564" s="176">
        <f t="shared" si="58"/>
        <v>16.902000000000001</v>
      </c>
    </row>
    <row r="565" spans="1:7" ht="14.25" x14ac:dyDescent="0.2">
      <c r="A565" s="177"/>
      <c r="B565" s="178"/>
      <c r="C565" s="178"/>
      <c r="D565" s="178"/>
      <c r="E565" s="557" t="s">
        <v>2902</v>
      </c>
      <c r="F565" s="557"/>
      <c r="G565" s="179">
        <f>SUM(G563:G564)</f>
        <v>28.4345</v>
      </c>
    </row>
    <row r="566" spans="1:7" ht="14.25" x14ac:dyDescent="0.2">
      <c r="A566" s="177"/>
      <c r="B566" s="178"/>
      <c r="C566" s="178"/>
      <c r="D566" s="178"/>
      <c r="E566" s="563" t="s">
        <v>2907</v>
      </c>
      <c r="F566" s="563"/>
      <c r="G566" s="180">
        <f>SUM(G565,G561)</f>
        <v>189.93104</v>
      </c>
    </row>
    <row r="567" spans="1:7" ht="14.25" x14ac:dyDescent="0.2">
      <c r="A567" s="177"/>
      <c r="B567" s="178"/>
      <c r="C567" s="569"/>
      <c r="D567" s="569"/>
      <c r="E567" s="178"/>
      <c r="F567" s="178"/>
      <c r="G567" s="184"/>
    </row>
    <row r="568" spans="1:7" ht="14.25" x14ac:dyDescent="0.2">
      <c r="A568" s="570" t="s">
        <v>3040</v>
      </c>
      <c r="B568" s="571"/>
      <c r="C568" s="571"/>
      <c r="D568" s="571"/>
      <c r="E568" s="571"/>
      <c r="F568" s="571"/>
      <c r="G568" s="572"/>
    </row>
    <row r="569" spans="1:7" ht="28.5" x14ac:dyDescent="0.2">
      <c r="A569" s="558" t="s">
        <v>1495</v>
      </c>
      <c r="B569" s="559"/>
      <c r="C569" s="150" t="s">
        <v>2874</v>
      </c>
      <c r="D569" s="150" t="s">
        <v>2875</v>
      </c>
      <c r="E569" s="150" t="s">
        <v>2876</v>
      </c>
      <c r="F569" s="150" t="s">
        <v>2877</v>
      </c>
      <c r="G569" s="174" t="s">
        <v>127</v>
      </c>
    </row>
    <row r="570" spans="1:7" ht="14.25" x14ac:dyDescent="0.2">
      <c r="A570" s="175" t="s">
        <v>3041</v>
      </c>
      <c r="B570" s="152" t="s">
        <v>3042</v>
      </c>
      <c r="C570" s="151" t="s">
        <v>68</v>
      </c>
      <c r="D570" s="151" t="s">
        <v>3</v>
      </c>
      <c r="E570" s="153">
        <v>1</v>
      </c>
      <c r="F570" s="154">
        <v>451.5</v>
      </c>
      <c r="G570" s="176">
        <f t="shared" ref="G570:G571" si="59">F570*E570</f>
        <v>451.5</v>
      </c>
    </row>
    <row r="571" spans="1:7" ht="14.25" x14ac:dyDescent="0.2">
      <c r="A571" s="175" t="s">
        <v>3043</v>
      </c>
      <c r="B571" s="152" t="s">
        <v>3044</v>
      </c>
      <c r="C571" s="151" t="s">
        <v>68</v>
      </c>
      <c r="D571" s="151" t="s">
        <v>1</v>
      </c>
      <c r="E571" s="153">
        <v>4</v>
      </c>
      <c r="F571" s="154">
        <v>5</v>
      </c>
      <c r="G571" s="176">
        <f t="shared" si="59"/>
        <v>20</v>
      </c>
    </row>
    <row r="572" spans="1:7" ht="14.25" x14ac:dyDescent="0.2">
      <c r="A572" s="177"/>
      <c r="B572" s="178"/>
      <c r="C572" s="178"/>
      <c r="D572" s="178"/>
      <c r="E572" s="557" t="s">
        <v>2892</v>
      </c>
      <c r="F572" s="557"/>
      <c r="G572" s="179">
        <f>SUM(G570:G571)</f>
        <v>471.5</v>
      </c>
    </row>
    <row r="573" spans="1:7" ht="28.5" x14ac:dyDescent="0.2">
      <c r="A573" s="558" t="s">
        <v>3045</v>
      </c>
      <c r="B573" s="559"/>
      <c r="C573" s="150" t="s">
        <v>2874</v>
      </c>
      <c r="D573" s="150" t="s">
        <v>2875</v>
      </c>
      <c r="E573" s="150" t="s">
        <v>2876</v>
      </c>
      <c r="F573" s="150" t="s">
        <v>2877</v>
      </c>
      <c r="G573" s="174" t="s">
        <v>127</v>
      </c>
    </row>
    <row r="574" spans="1:7" ht="14.25" x14ac:dyDescent="0.2">
      <c r="A574" s="175" t="s">
        <v>3046</v>
      </c>
      <c r="B574" s="152" t="s">
        <v>3047</v>
      </c>
      <c r="C574" s="151" t="s">
        <v>68</v>
      </c>
      <c r="D574" s="151" t="s">
        <v>1489</v>
      </c>
      <c r="E574" s="153">
        <v>1.5821000000000001</v>
      </c>
      <c r="F574" s="154">
        <v>19.37</v>
      </c>
      <c r="G574" s="176">
        <f t="shared" ref="G574" si="60">F574*E574</f>
        <v>30.645277000000004</v>
      </c>
    </row>
    <row r="575" spans="1:7" ht="14.25" x14ac:dyDescent="0.2">
      <c r="A575" s="177"/>
      <c r="B575" s="178"/>
      <c r="C575" s="178"/>
      <c r="D575" s="178"/>
      <c r="E575" s="557" t="s">
        <v>3048</v>
      </c>
      <c r="F575" s="557"/>
      <c r="G575" s="179">
        <f>G574</f>
        <v>30.645277000000004</v>
      </c>
    </row>
    <row r="576" spans="1:7" ht="28.5" x14ac:dyDescent="0.2">
      <c r="A576" s="558" t="s">
        <v>2893</v>
      </c>
      <c r="B576" s="559"/>
      <c r="C576" s="150" t="s">
        <v>2874</v>
      </c>
      <c r="D576" s="150" t="s">
        <v>2875</v>
      </c>
      <c r="E576" s="150" t="s">
        <v>2876</v>
      </c>
      <c r="F576" s="150" t="s">
        <v>2877</v>
      </c>
      <c r="G576" s="174" t="s">
        <v>127</v>
      </c>
    </row>
    <row r="577" spans="1:7" ht="14.25" x14ac:dyDescent="0.2">
      <c r="A577" s="175" t="s">
        <v>2898</v>
      </c>
      <c r="B577" s="152" t="s">
        <v>1599</v>
      </c>
      <c r="C577" s="151" t="s">
        <v>68</v>
      </c>
      <c r="D577" s="151" t="s">
        <v>1489</v>
      </c>
      <c r="E577" s="153">
        <v>2</v>
      </c>
      <c r="F577" s="154">
        <v>32.57</v>
      </c>
      <c r="G577" s="176">
        <f t="shared" ref="G577" si="61">F577*E577</f>
        <v>65.14</v>
      </c>
    </row>
    <row r="578" spans="1:7" ht="14.25" x14ac:dyDescent="0.2">
      <c r="A578" s="177"/>
      <c r="B578" s="178"/>
      <c r="C578" s="178"/>
      <c r="D578" s="178"/>
      <c r="E578" s="557" t="s">
        <v>2902</v>
      </c>
      <c r="F578" s="557"/>
      <c r="G578" s="179">
        <f>G577</f>
        <v>65.14</v>
      </c>
    </row>
    <row r="579" spans="1:7" ht="14.25" x14ac:dyDescent="0.2">
      <c r="A579" s="177"/>
      <c r="B579" s="178"/>
      <c r="C579" s="178"/>
      <c r="D579" s="178"/>
      <c r="E579" s="563" t="s">
        <v>2907</v>
      </c>
      <c r="F579" s="563"/>
      <c r="G579" s="180">
        <f>SUM(G578,G575,G572)</f>
        <v>567.28527699999995</v>
      </c>
    </row>
    <row r="580" spans="1:7" ht="14.25" x14ac:dyDescent="0.2">
      <c r="A580" s="177"/>
      <c r="B580" s="178"/>
      <c r="C580" s="569"/>
      <c r="D580" s="569"/>
      <c r="E580" s="178"/>
      <c r="F580" s="178"/>
      <c r="G580" s="184"/>
    </row>
    <row r="581" spans="1:7" ht="14.25" x14ac:dyDescent="0.2">
      <c r="A581" s="570" t="s">
        <v>3049</v>
      </c>
      <c r="B581" s="571"/>
      <c r="C581" s="571"/>
      <c r="D581" s="571"/>
      <c r="E581" s="571"/>
      <c r="F581" s="571"/>
      <c r="G581" s="572"/>
    </row>
    <row r="582" spans="1:7" ht="28.5" x14ac:dyDescent="0.2">
      <c r="A582" s="558" t="s">
        <v>2930</v>
      </c>
      <c r="B582" s="559"/>
      <c r="C582" s="150" t="s">
        <v>2874</v>
      </c>
      <c r="D582" s="150" t="s">
        <v>2875</v>
      </c>
      <c r="E582" s="150" t="s">
        <v>2876</v>
      </c>
      <c r="F582" s="150" t="s">
        <v>2877</v>
      </c>
      <c r="G582" s="174" t="s">
        <v>127</v>
      </c>
    </row>
    <row r="583" spans="1:7" ht="28.5" x14ac:dyDescent="0.2">
      <c r="A583" s="175" t="s">
        <v>3050</v>
      </c>
      <c r="B583" s="152" t="s">
        <v>3051</v>
      </c>
      <c r="C583" s="151" t="s">
        <v>68</v>
      </c>
      <c r="D583" s="151" t="s">
        <v>1517</v>
      </c>
      <c r="E583" s="153">
        <v>2.6326000000000001</v>
      </c>
      <c r="F583" s="154">
        <v>91.06</v>
      </c>
      <c r="G583" s="176">
        <f t="shared" ref="G583" si="62">F583*E583</f>
        <v>239.72455600000001</v>
      </c>
    </row>
    <row r="584" spans="1:7" ht="14.25" x14ac:dyDescent="0.2">
      <c r="A584" s="177"/>
      <c r="B584" s="178"/>
      <c r="C584" s="178"/>
      <c r="D584" s="178"/>
      <c r="E584" s="557" t="s">
        <v>2933</v>
      </c>
      <c r="F584" s="557"/>
      <c r="G584" s="179">
        <f>G583</f>
        <v>239.72455600000001</v>
      </c>
    </row>
    <row r="585" spans="1:7" ht="28.5" x14ac:dyDescent="0.2">
      <c r="A585" s="558" t="s">
        <v>1495</v>
      </c>
      <c r="B585" s="559"/>
      <c r="C585" s="150" t="s">
        <v>2874</v>
      </c>
      <c r="D585" s="150" t="s">
        <v>2875</v>
      </c>
      <c r="E585" s="150" t="s">
        <v>2876</v>
      </c>
      <c r="F585" s="150" t="s">
        <v>2877</v>
      </c>
      <c r="G585" s="174" t="s">
        <v>127</v>
      </c>
    </row>
    <row r="586" spans="1:7" ht="14.25" x14ac:dyDescent="0.2">
      <c r="A586" s="175" t="s">
        <v>3052</v>
      </c>
      <c r="B586" s="152" t="s">
        <v>3053</v>
      </c>
      <c r="C586" s="151" t="s">
        <v>68</v>
      </c>
      <c r="D586" s="151" t="s">
        <v>25</v>
      </c>
      <c r="E586" s="153">
        <v>0.32800000000000001</v>
      </c>
      <c r="F586" s="154">
        <v>8.4700000000000006</v>
      </c>
      <c r="G586" s="176">
        <f t="shared" ref="G586:G589" si="63">F586*E586</f>
        <v>2.7781600000000002</v>
      </c>
    </row>
    <row r="587" spans="1:7" ht="28.5" x14ac:dyDescent="0.2">
      <c r="A587" s="175" t="s">
        <v>3054</v>
      </c>
      <c r="B587" s="152" t="s">
        <v>3055</v>
      </c>
      <c r="C587" s="151" t="s">
        <v>68</v>
      </c>
      <c r="D587" s="151" t="s">
        <v>25</v>
      </c>
      <c r="E587" s="153">
        <v>0.32800000000000001</v>
      </c>
      <c r="F587" s="154">
        <v>34.880000000000003</v>
      </c>
      <c r="G587" s="176">
        <f t="shared" si="63"/>
        <v>11.440640000000002</v>
      </c>
    </row>
    <row r="588" spans="1:7" ht="28.5" x14ac:dyDescent="0.2">
      <c r="A588" s="175" t="s">
        <v>3056</v>
      </c>
      <c r="B588" s="152" t="s">
        <v>3057</v>
      </c>
      <c r="C588" s="151" t="s">
        <v>68</v>
      </c>
      <c r="D588" s="151" t="s">
        <v>1</v>
      </c>
      <c r="E588" s="153">
        <v>1</v>
      </c>
      <c r="F588" s="154">
        <v>18.02</v>
      </c>
      <c r="G588" s="176">
        <f t="shared" si="63"/>
        <v>18.02</v>
      </c>
    </row>
    <row r="589" spans="1:7" ht="28.5" x14ac:dyDescent="0.2">
      <c r="A589" s="175" t="s">
        <v>3058</v>
      </c>
      <c r="B589" s="152" t="s">
        <v>3059</v>
      </c>
      <c r="C589" s="151" t="s">
        <v>68</v>
      </c>
      <c r="D589" s="151" t="s">
        <v>8</v>
      </c>
      <c r="E589" s="153">
        <v>2</v>
      </c>
      <c r="F589" s="154">
        <v>44.89</v>
      </c>
      <c r="G589" s="176">
        <f t="shared" si="63"/>
        <v>89.78</v>
      </c>
    </row>
    <row r="590" spans="1:7" ht="14.25" x14ac:dyDescent="0.2">
      <c r="A590" s="177"/>
      <c r="B590" s="178"/>
      <c r="C590" s="178"/>
      <c r="D590" s="178"/>
      <c r="E590" s="557" t="s">
        <v>2892</v>
      </c>
      <c r="F590" s="557"/>
      <c r="G590" s="179">
        <f>SUM(G586:G589)</f>
        <v>122.0188</v>
      </c>
    </row>
    <row r="591" spans="1:7" ht="28.5" x14ac:dyDescent="0.2">
      <c r="A591" s="558" t="s">
        <v>3045</v>
      </c>
      <c r="B591" s="559"/>
      <c r="C591" s="150" t="s">
        <v>2874</v>
      </c>
      <c r="D591" s="150" t="s">
        <v>2875</v>
      </c>
      <c r="E591" s="150" t="s">
        <v>2876</v>
      </c>
      <c r="F591" s="150" t="s">
        <v>2877</v>
      </c>
      <c r="G591" s="174" t="s">
        <v>127</v>
      </c>
    </row>
    <row r="592" spans="1:7" ht="14.25" x14ac:dyDescent="0.2">
      <c r="A592" s="175" t="s">
        <v>3060</v>
      </c>
      <c r="B592" s="152" t="s">
        <v>3061</v>
      </c>
      <c r="C592" s="151" t="s">
        <v>68</v>
      </c>
      <c r="D592" s="151" t="s">
        <v>1489</v>
      </c>
      <c r="E592" s="153">
        <v>2.77</v>
      </c>
      <c r="F592" s="154">
        <v>21.57</v>
      </c>
      <c r="G592" s="176">
        <f t="shared" ref="G592" si="64">F592*E592</f>
        <v>59.748899999999999</v>
      </c>
    </row>
    <row r="593" spans="1:7" ht="14.25" x14ac:dyDescent="0.2">
      <c r="A593" s="177"/>
      <c r="B593" s="178"/>
      <c r="C593" s="178"/>
      <c r="D593" s="178"/>
      <c r="E593" s="557" t="s">
        <v>3048</v>
      </c>
      <c r="F593" s="557"/>
      <c r="G593" s="179">
        <f>G592</f>
        <v>59.748899999999999</v>
      </c>
    </row>
    <row r="594" spans="1:7" ht="28.5" x14ac:dyDescent="0.2">
      <c r="A594" s="558" t="s">
        <v>2893</v>
      </c>
      <c r="B594" s="559"/>
      <c r="C594" s="150" t="s">
        <v>2874</v>
      </c>
      <c r="D594" s="150" t="s">
        <v>2875</v>
      </c>
      <c r="E594" s="150" t="s">
        <v>2876</v>
      </c>
      <c r="F594" s="150" t="s">
        <v>2877</v>
      </c>
      <c r="G594" s="174" t="s">
        <v>127</v>
      </c>
    </row>
    <row r="595" spans="1:7" ht="14.25" x14ac:dyDescent="0.2">
      <c r="A595" s="175" t="s">
        <v>2898</v>
      </c>
      <c r="B595" s="152" t="s">
        <v>2899</v>
      </c>
      <c r="C595" s="151" t="s">
        <v>68</v>
      </c>
      <c r="D595" s="151" t="s">
        <v>1489</v>
      </c>
      <c r="E595" s="153">
        <v>0.312</v>
      </c>
      <c r="F595" s="154">
        <v>32.57</v>
      </c>
      <c r="G595" s="176">
        <f t="shared" ref="G595:G596" si="65">F595*E595</f>
        <v>10.16184</v>
      </c>
    </row>
    <row r="596" spans="1:7" ht="14.25" x14ac:dyDescent="0.2">
      <c r="A596" s="175" t="s">
        <v>3038</v>
      </c>
      <c r="B596" s="152" t="s">
        <v>3062</v>
      </c>
      <c r="C596" s="151" t="s">
        <v>68</v>
      </c>
      <c r="D596" s="151" t="s">
        <v>1489</v>
      </c>
      <c r="E596" s="153">
        <v>2.77</v>
      </c>
      <c r="F596" s="154">
        <v>32.950000000000003</v>
      </c>
      <c r="G596" s="176">
        <f t="shared" si="65"/>
        <v>91.271500000000003</v>
      </c>
    </row>
    <row r="597" spans="1:7" ht="14.25" x14ac:dyDescent="0.2">
      <c r="A597" s="177"/>
      <c r="B597" s="178"/>
      <c r="C597" s="178"/>
      <c r="D597" s="178"/>
      <c r="E597" s="557" t="s">
        <v>2902</v>
      </c>
      <c r="F597" s="557"/>
      <c r="G597" s="179">
        <f>SUM(G595:G596)</f>
        <v>101.43334</v>
      </c>
    </row>
    <row r="598" spans="1:7" ht="28.5" x14ac:dyDescent="0.2">
      <c r="A598" s="558" t="s">
        <v>2903</v>
      </c>
      <c r="B598" s="559"/>
      <c r="C598" s="150" t="s">
        <v>2874</v>
      </c>
      <c r="D598" s="150" t="s">
        <v>2875</v>
      </c>
      <c r="E598" s="150" t="s">
        <v>2876</v>
      </c>
      <c r="F598" s="150" t="s">
        <v>2877</v>
      </c>
      <c r="G598" s="174" t="s">
        <v>127</v>
      </c>
    </row>
    <row r="599" spans="1:7" ht="28.5" x14ac:dyDescent="0.2">
      <c r="A599" s="175" t="s">
        <v>3063</v>
      </c>
      <c r="B599" s="152" t="s">
        <v>3064</v>
      </c>
      <c r="C599" s="151" t="s">
        <v>68</v>
      </c>
      <c r="D599" s="151" t="s">
        <v>3</v>
      </c>
      <c r="E599" s="153">
        <v>2</v>
      </c>
      <c r="F599" s="154">
        <v>37.619999999999997</v>
      </c>
      <c r="G599" s="176">
        <f t="shared" ref="G599:G600" si="66">F599*E599</f>
        <v>75.239999999999995</v>
      </c>
    </row>
    <row r="600" spans="1:7" ht="28.5" x14ac:dyDescent="0.2">
      <c r="A600" s="175" t="s">
        <v>3065</v>
      </c>
      <c r="B600" s="152" t="s">
        <v>3066</v>
      </c>
      <c r="C600" s="151" t="s">
        <v>68</v>
      </c>
      <c r="D600" s="151" t="s">
        <v>3</v>
      </c>
      <c r="E600" s="153">
        <v>2</v>
      </c>
      <c r="F600" s="154">
        <v>30.49</v>
      </c>
      <c r="G600" s="176">
        <f t="shared" si="66"/>
        <v>60.98</v>
      </c>
    </row>
    <row r="601" spans="1:7" ht="14.25" x14ac:dyDescent="0.2">
      <c r="A601" s="177"/>
      <c r="B601" s="178"/>
      <c r="C601" s="178"/>
      <c r="D601" s="178"/>
      <c r="E601" s="557" t="s">
        <v>2906</v>
      </c>
      <c r="F601" s="557"/>
      <c r="G601" s="179">
        <f>SUM(G599:G600)</f>
        <v>136.22</v>
      </c>
    </row>
    <row r="602" spans="1:7" ht="14.25" x14ac:dyDescent="0.2">
      <c r="A602" s="177"/>
      <c r="B602" s="178"/>
      <c r="C602" s="178"/>
      <c r="D602" s="178"/>
      <c r="E602" s="563" t="s">
        <v>2907</v>
      </c>
      <c r="F602" s="563"/>
      <c r="G602" s="180">
        <f>SUM(G601,G597,G593,G590,G584)</f>
        <v>659.14559600000007</v>
      </c>
    </row>
    <row r="603" spans="1:7" ht="14.25" x14ac:dyDescent="0.2">
      <c r="A603" s="177"/>
      <c r="B603" s="178"/>
      <c r="C603" s="569"/>
      <c r="D603" s="569"/>
      <c r="E603" s="178"/>
      <c r="F603" s="178"/>
      <c r="G603" s="184"/>
    </row>
    <row r="604" spans="1:7" ht="14.25" x14ac:dyDescent="0.2">
      <c r="A604" s="560" t="s">
        <v>3067</v>
      </c>
      <c r="B604" s="561"/>
      <c r="C604" s="561"/>
      <c r="D604" s="561"/>
      <c r="E604" s="561"/>
      <c r="F604" s="561"/>
      <c r="G604" s="562"/>
    </row>
    <row r="605" spans="1:7" ht="28.5" x14ac:dyDescent="0.2">
      <c r="A605" s="558" t="s">
        <v>1495</v>
      </c>
      <c r="B605" s="559"/>
      <c r="C605" s="150" t="s">
        <v>2874</v>
      </c>
      <c r="D605" s="150" t="s">
        <v>2875</v>
      </c>
      <c r="E605" s="150" t="s">
        <v>2876</v>
      </c>
      <c r="F605" s="150" t="s">
        <v>2877</v>
      </c>
      <c r="G605" s="174" t="s">
        <v>127</v>
      </c>
    </row>
    <row r="606" spans="1:7" ht="28.5" x14ac:dyDescent="0.2">
      <c r="A606" s="175" t="s">
        <v>3068</v>
      </c>
      <c r="B606" s="152" t="s">
        <v>3069</v>
      </c>
      <c r="C606" s="151" t="s">
        <v>3070</v>
      </c>
      <c r="D606" s="151" t="s">
        <v>3</v>
      </c>
      <c r="E606" s="153">
        <v>1.0431250000000001</v>
      </c>
      <c r="F606" s="154">
        <v>810.25</v>
      </c>
      <c r="G606" s="176">
        <f t="shared" ref="G606" si="67">F606*E606</f>
        <v>845.19203125000001</v>
      </c>
    </row>
    <row r="607" spans="1:7" ht="14.25" x14ac:dyDescent="0.2">
      <c r="A607" s="177"/>
      <c r="B607" s="178"/>
      <c r="C607" s="178"/>
      <c r="D607" s="178"/>
      <c r="E607" s="557" t="s">
        <v>2892</v>
      </c>
      <c r="F607" s="557"/>
      <c r="G607" s="179">
        <f>G606</f>
        <v>845.19203125000001</v>
      </c>
    </row>
    <row r="608" spans="1:7" ht="28.5" x14ac:dyDescent="0.2">
      <c r="A608" s="558" t="s">
        <v>2893</v>
      </c>
      <c r="B608" s="559"/>
      <c r="C608" s="150" t="s">
        <v>2874</v>
      </c>
      <c r="D608" s="150" t="s">
        <v>2875</v>
      </c>
      <c r="E608" s="150" t="s">
        <v>2876</v>
      </c>
      <c r="F608" s="150" t="s">
        <v>2877</v>
      </c>
      <c r="G608" s="174" t="s">
        <v>127</v>
      </c>
    </row>
    <row r="609" spans="1:7" ht="14.25" x14ac:dyDescent="0.2">
      <c r="A609" s="175" t="s">
        <v>3071</v>
      </c>
      <c r="B609" s="152" t="s">
        <v>3072</v>
      </c>
      <c r="C609" s="151" t="s">
        <v>68</v>
      </c>
      <c r="D609" s="151" t="s">
        <v>1489</v>
      </c>
      <c r="E609" s="153">
        <v>2.5</v>
      </c>
      <c r="F609" s="154">
        <v>30.3</v>
      </c>
      <c r="G609" s="176">
        <f t="shared" ref="G609:G610" si="68">F609*E609</f>
        <v>75.75</v>
      </c>
    </row>
    <row r="610" spans="1:7" ht="14.25" x14ac:dyDescent="0.2">
      <c r="A610" s="175" t="s">
        <v>3038</v>
      </c>
      <c r="B610" s="152" t="s">
        <v>3039</v>
      </c>
      <c r="C610" s="151" t="s">
        <v>68</v>
      </c>
      <c r="D610" s="151" t="s">
        <v>1489</v>
      </c>
      <c r="E610" s="153">
        <v>2.5</v>
      </c>
      <c r="F610" s="154">
        <v>32.950000000000003</v>
      </c>
      <c r="G610" s="176">
        <f t="shared" si="68"/>
        <v>82.375</v>
      </c>
    </row>
    <row r="611" spans="1:7" ht="14.25" x14ac:dyDescent="0.2">
      <c r="A611" s="177"/>
      <c r="B611" s="178"/>
      <c r="C611" s="178"/>
      <c r="D611" s="178"/>
      <c r="E611" s="557" t="s">
        <v>2902</v>
      </c>
      <c r="F611" s="557"/>
      <c r="G611" s="179">
        <f>SUM(G609:G610)</f>
        <v>158.125</v>
      </c>
    </row>
    <row r="612" spans="1:7" ht="14.25" x14ac:dyDescent="0.2">
      <c r="A612" s="177"/>
      <c r="B612" s="178"/>
      <c r="C612" s="178"/>
      <c r="D612" s="178"/>
      <c r="E612" s="563" t="s">
        <v>2907</v>
      </c>
      <c r="F612" s="563"/>
      <c r="G612" s="180">
        <f>SUM(G611,G607)</f>
        <v>1003.31703125</v>
      </c>
    </row>
    <row r="613" spans="1:7" ht="14.25" x14ac:dyDescent="0.2">
      <c r="A613" s="177"/>
      <c r="B613" s="178"/>
      <c r="C613" s="569"/>
      <c r="D613" s="569"/>
      <c r="E613" s="178"/>
      <c r="F613" s="178"/>
      <c r="G613" s="184"/>
    </row>
    <row r="614" spans="1:7" ht="14.25" x14ac:dyDescent="0.2">
      <c r="A614" s="570" t="s">
        <v>3073</v>
      </c>
      <c r="B614" s="571"/>
      <c r="C614" s="571"/>
      <c r="D614" s="571"/>
      <c r="E614" s="571"/>
      <c r="F614" s="571"/>
      <c r="G614" s="572"/>
    </row>
    <row r="615" spans="1:7" ht="28.5" x14ac:dyDescent="0.2">
      <c r="A615" s="558" t="s">
        <v>2930</v>
      </c>
      <c r="B615" s="559"/>
      <c r="C615" s="150" t="s">
        <v>2874</v>
      </c>
      <c r="D615" s="150" t="s">
        <v>2875</v>
      </c>
      <c r="E615" s="150" t="s">
        <v>2876</v>
      </c>
      <c r="F615" s="150" t="s">
        <v>2877</v>
      </c>
      <c r="G615" s="174" t="s">
        <v>127</v>
      </c>
    </row>
    <row r="616" spans="1:7" ht="28.5" x14ac:dyDescent="0.2">
      <c r="A616" s="175" t="s">
        <v>3050</v>
      </c>
      <c r="B616" s="152" t="s">
        <v>3051</v>
      </c>
      <c r="C616" s="151" t="s">
        <v>68</v>
      </c>
      <c r="D616" s="151" t="s">
        <v>1517</v>
      </c>
      <c r="E616" s="153">
        <v>3.4323000000000001</v>
      </c>
      <c r="F616" s="154">
        <v>91.06</v>
      </c>
      <c r="G616" s="176">
        <f t="shared" ref="G616" si="69">F616*E616</f>
        <v>312.54523800000004</v>
      </c>
    </row>
    <row r="617" spans="1:7" ht="14.25" x14ac:dyDescent="0.2">
      <c r="A617" s="177"/>
      <c r="B617" s="178"/>
      <c r="C617" s="178"/>
      <c r="D617" s="178"/>
      <c r="E617" s="557" t="s">
        <v>2933</v>
      </c>
      <c r="F617" s="557"/>
      <c r="G617" s="179">
        <f>G616</f>
        <v>312.54523800000004</v>
      </c>
    </row>
    <row r="618" spans="1:7" ht="28.5" x14ac:dyDescent="0.2">
      <c r="A618" s="558" t="s">
        <v>1495</v>
      </c>
      <c r="B618" s="559"/>
      <c r="C618" s="150" t="s">
        <v>2874</v>
      </c>
      <c r="D618" s="150" t="s">
        <v>2875</v>
      </c>
      <c r="E618" s="150" t="s">
        <v>2876</v>
      </c>
      <c r="F618" s="150" t="s">
        <v>2877</v>
      </c>
      <c r="G618" s="174" t="s">
        <v>127</v>
      </c>
    </row>
    <row r="619" spans="1:7" ht="14.25" x14ac:dyDescent="0.2">
      <c r="A619" s="175" t="s">
        <v>3052</v>
      </c>
      <c r="B619" s="152" t="s">
        <v>3053</v>
      </c>
      <c r="C619" s="151" t="s">
        <v>68</v>
      </c>
      <c r="D619" s="151" t="s">
        <v>25</v>
      </c>
      <c r="E619" s="153">
        <v>0.32800000000000001</v>
      </c>
      <c r="F619" s="154">
        <v>8.4700000000000006</v>
      </c>
      <c r="G619" s="176">
        <f t="shared" ref="G619:G622" si="70">F619*E619</f>
        <v>2.7781600000000002</v>
      </c>
    </row>
    <row r="620" spans="1:7" ht="28.5" x14ac:dyDescent="0.2">
      <c r="A620" s="175" t="s">
        <v>3054</v>
      </c>
      <c r="B620" s="152" t="s">
        <v>3055</v>
      </c>
      <c r="C620" s="151" t="s">
        <v>68</v>
      </c>
      <c r="D620" s="151" t="s">
        <v>25</v>
      </c>
      <c r="E620" s="153">
        <v>0.32800000000000001</v>
      </c>
      <c r="F620" s="154">
        <v>34.880000000000003</v>
      </c>
      <c r="G620" s="176">
        <f t="shared" si="70"/>
        <v>11.440640000000002</v>
      </c>
    </row>
    <row r="621" spans="1:7" ht="28.5" x14ac:dyDescent="0.2">
      <c r="A621" s="175" t="s">
        <v>3056</v>
      </c>
      <c r="B621" s="152" t="s">
        <v>3057</v>
      </c>
      <c r="C621" s="151" t="s">
        <v>68</v>
      </c>
      <c r="D621" s="151" t="s">
        <v>1</v>
      </c>
      <c r="E621" s="153">
        <v>1</v>
      </c>
      <c r="F621" s="154">
        <v>18.02</v>
      </c>
      <c r="G621" s="176">
        <f t="shared" si="70"/>
        <v>18.02</v>
      </c>
    </row>
    <row r="622" spans="1:7" ht="28.5" x14ac:dyDescent="0.2">
      <c r="A622" s="175" t="s">
        <v>3058</v>
      </c>
      <c r="B622" s="152" t="s">
        <v>3059</v>
      </c>
      <c r="C622" s="151" t="s">
        <v>68</v>
      </c>
      <c r="D622" s="151" t="s">
        <v>8</v>
      </c>
      <c r="E622" s="153">
        <v>2.25</v>
      </c>
      <c r="F622" s="154">
        <v>44.89</v>
      </c>
      <c r="G622" s="176">
        <f t="shared" si="70"/>
        <v>101.0025</v>
      </c>
    </row>
    <row r="623" spans="1:7" ht="14.25" x14ac:dyDescent="0.2">
      <c r="A623" s="177"/>
      <c r="B623" s="178"/>
      <c r="C623" s="178"/>
      <c r="D623" s="178"/>
      <c r="E623" s="557" t="s">
        <v>2892</v>
      </c>
      <c r="F623" s="557"/>
      <c r="G623" s="179">
        <f>SUM(G619:G622)</f>
        <v>133.2413</v>
      </c>
    </row>
    <row r="624" spans="1:7" ht="28.5" x14ac:dyDescent="0.2">
      <c r="A624" s="558" t="s">
        <v>3045</v>
      </c>
      <c r="B624" s="559"/>
      <c r="C624" s="150" t="s">
        <v>2874</v>
      </c>
      <c r="D624" s="150" t="s">
        <v>2875</v>
      </c>
      <c r="E624" s="150" t="s">
        <v>2876</v>
      </c>
      <c r="F624" s="150" t="s">
        <v>2877</v>
      </c>
      <c r="G624" s="174" t="s">
        <v>127</v>
      </c>
    </row>
    <row r="625" spans="1:7" ht="14.25" x14ac:dyDescent="0.2">
      <c r="A625" s="175" t="s">
        <v>3060</v>
      </c>
      <c r="B625" s="152" t="s">
        <v>3061</v>
      </c>
      <c r="C625" s="151" t="s">
        <v>68</v>
      </c>
      <c r="D625" s="151" t="s">
        <v>1489</v>
      </c>
      <c r="E625" s="153">
        <v>2.77</v>
      </c>
      <c r="F625" s="154">
        <v>21.57</v>
      </c>
      <c r="G625" s="176">
        <f t="shared" ref="G625" si="71">F625*E625</f>
        <v>59.748899999999999</v>
      </c>
    </row>
    <row r="626" spans="1:7" ht="14.25" x14ac:dyDescent="0.2">
      <c r="A626" s="177"/>
      <c r="B626" s="178"/>
      <c r="C626" s="178"/>
      <c r="D626" s="178"/>
      <c r="E626" s="557" t="s">
        <v>3048</v>
      </c>
      <c r="F626" s="557"/>
      <c r="G626" s="179">
        <f>G625</f>
        <v>59.748899999999999</v>
      </c>
    </row>
    <row r="627" spans="1:7" ht="28.5" x14ac:dyDescent="0.2">
      <c r="A627" s="558" t="s">
        <v>2893</v>
      </c>
      <c r="B627" s="559"/>
      <c r="C627" s="150" t="s">
        <v>2874</v>
      </c>
      <c r="D627" s="150" t="s">
        <v>2875</v>
      </c>
      <c r="E627" s="150" t="s">
        <v>2876</v>
      </c>
      <c r="F627" s="150" t="s">
        <v>2877</v>
      </c>
      <c r="G627" s="174" t="s">
        <v>127</v>
      </c>
    </row>
    <row r="628" spans="1:7" ht="14.25" x14ac:dyDescent="0.2">
      <c r="A628" s="175" t="s">
        <v>2898</v>
      </c>
      <c r="B628" s="152" t="s">
        <v>2899</v>
      </c>
      <c r="C628" s="151" t="s">
        <v>68</v>
      </c>
      <c r="D628" s="151" t="s">
        <v>1489</v>
      </c>
      <c r="E628" s="153">
        <v>0.312</v>
      </c>
      <c r="F628" s="154">
        <v>32.57</v>
      </c>
      <c r="G628" s="176">
        <f t="shared" ref="G628:G629" si="72">F628*E628</f>
        <v>10.16184</v>
      </c>
    </row>
    <row r="629" spans="1:7" ht="14.25" x14ac:dyDescent="0.2">
      <c r="A629" s="175" t="s">
        <v>3038</v>
      </c>
      <c r="B629" s="152" t="s">
        <v>3062</v>
      </c>
      <c r="C629" s="151" t="s">
        <v>68</v>
      </c>
      <c r="D629" s="151" t="s">
        <v>1489</v>
      </c>
      <c r="E629" s="153">
        <v>2.77</v>
      </c>
      <c r="F629" s="154">
        <v>32.950000000000003</v>
      </c>
      <c r="G629" s="176">
        <f t="shared" si="72"/>
        <v>91.271500000000003</v>
      </c>
    </row>
    <row r="630" spans="1:7" ht="14.25" x14ac:dyDescent="0.2">
      <c r="A630" s="177"/>
      <c r="B630" s="178"/>
      <c r="C630" s="178"/>
      <c r="D630" s="178"/>
      <c r="E630" s="557" t="s">
        <v>2902</v>
      </c>
      <c r="F630" s="557"/>
      <c r="G630" s="179">
        <f>SUM(G628:G629)</f>
        <v>101.43334</v>
      </c>
    </row>
    <row r="631" spans="1:7" ht="28.5" x14ac:dyDescent="0.2">
      <c r="A631" s="558" t="s">
        <v>2903</v>
      </c>
      <c r="B631" s="559"/>
      <c r="C631" s="150" t="s">
        <v>2874</v>
      </c>
      <c r="D631" s="150" t="s">
        <v>2875</v>
      </c>
      <c r="E631" s="150" t="s">
        <v>2876</v>
      </c>
      <c r="F631" s="150" t="s">
        <v>2877</v>
      </c>
      <c r="G631" s="174" t="s">
        <v>127</v>
      </c>
    </row>
    <row r="632" spans="1:7" ht="28.5" x14ac:dyDescent="0.2">
      <c r="A632" s="175" t="s">
        <v>3063</v>
      </c>
      <c r="B632" s="152" t="s">
        <v>3064</v>
      </c>
      <c r="C632" s="151" t="s">
        <v>68</v>
      </c>
      <c r="D632" s="151" t="s">
        <v>3</v>
      </c>
      <c r="E632" s="153">
        <v>2</v>
      </c>
      <c r="F632" s="154">
        <v>37.619999999999997</v>
      </c>
      <c r="G632" s="176">
        <f t="shared" ref="G632:G633" si="73">F632*E632</f>
        <v>75.239999999999995</v>
      </c>
    </row>
    <row r="633" spans="1:7" ht="28.5" x14ac:dyDescent="0.2">
      <c r="A633" s="175" t="s">
        <v>3065</v>
      </c>
      <c r="B633" s="152" t="s">
        <v>3066</v>
      </c>
      <c r="C633" s="151" t="s">
        <v>68</v>
      </c>
      <c r="D633" s="151" t="s">
        <v>3</v>
      </c>
      <c r="E633" s="153">
        <v>2</v>
      </c>
      <c r="F633" s="154">
        <v>30.49</v>
      </c>
      <c r="G633" s="176">
        <f t="shared" si="73"/>
        <v>60.98</v>
      </c>
    </row>
    <row r="634" spans="1:7" ht="14.25" x14ac:dyDescent="0.2">
      <c r="A634" s="177"/>
      <c r="B634" s="178"/>
      <c r="C634" s="178"/>
      <c r="D634" s="178"/>
      <c r="E634" s="557" t="s">
        <v>2906</v>
      </c>
      <c r="F634" s="557"/>
      <c r="G634" s="179">
        <f>SUM(G632:G633)</f>
        <v>136.22</v>
      </c>
    </row>
    <row r="635" spans="1:7" ht="14.25" x14ac:dyDescent="0.2">
      <c r="A635" s="177"/>
      <c r="B635" s="178"/>
      <c r="C635" s="178"/>
      <c r="D635" s="178"/>
      <c r="E635" s="563" t="s">
        <v>2907</v>
      </c>
      <c r="F635" s="563"/>
      <c r="G635" s="180">
        <f>SUM(G634,G630,G626,G623,G617)</f>
        <v>743.18877800000007</v>
      </c>
    </row>
    <row r="636" spans="1:7" ht="14.25" x14ac:dyDescent="0.2">
      <c r="A636" s="177"/>
      <c r="B636" s="178"/>
      <c r="C636" s="569"/>
      <c r="D636" s="569"/>
      <c r="E636" s="178"/>
      <c r="F636" s="178"/>
      <c r="G636" s="184"/>
    </row>
    <row r="637" spans="1:7" ht="14.25" x14ac:dyDescent="0.2">
      <c r="A637" s="570" t="s">
        <v>3074</v>
      </c>
      <c r="B637" s="571"/>
      <c r="C637" s="571"/>
      <c r="D637" s="571"/>
      <c r="E637" s="571"/>
      <c r="F637" s="571"/>
      <c r="G637" s="572"/>
    </row>
    <row r="638" spans="1:7" ht="28.5" x14ac:dyDescent="0.2">
      <c r="A638" s="558" t="s">
        <v>1495</v>
      </c>
      <c r="B638" s="559"/>
      <c r="C638" s="150" t="s">
        <v>2874</v>
      </c>
      <c r="D638" s="150" t="s">
        <v>2875</v>
      </c>
      <c r="E638" s="150" t="s">
        <v>2876</v>
      </c>
      <c r="F638" s="150" t="s">
        <v>2877</v>
      </c>
      <c r="G638" s="174" t="s">
        <v>127</v>
      </c>
    </row>
    <row r="639" spans="1:7" ht="28.5" x14ac:dyDescent="0.2">
      <c r="A639" s="175" t="s">
        <v>3068</v>
      </c>
      <c r="B639" s="152" t="s">
        <v>3069</v>
      </c>
      <c r="C639" s="151" t="s">
        <v>3070</v>
      </c>
      <c r="D639" s="151" t="s">
        <v>3</v>
      </c>
      <c r="E639" s="153">
        <v>1.05779</v>
      </c>
      <c r="F639" s="154">
        <v>810.25</v>
      </c>
      <c r="G639" s="176">
        <f t="shared" ref="G639" si="74">F639*E639</f>
        <v>857.07434750000004</v>
      </c>
    </row>
    <row r="640" spans="1:7" ht="14.25" x14ac:dyDescent="0.2">
      <c r="A640" s="177"/>
      <c r="B640" s="178"/>
      <c r="C640" s="178"/>
      <c r="D640" s="178"/>
      <c r="E640" s="557" t="s">
        <v>2892</v>
      </c>
      <c r="F640" s="557"/>
      <c r="G640" s="179">
        <f>G639</f>
        <v>857.07434750000004</v>
      </c>
    </row>
    <row r="641" spans="1:7" ht="28.5" x14ac:dyDescent="0.2">
      <c r="A641" s="558" t="s">
        <v>2893</v>
      </c>
      <c r="B641" s="559"/>
      <c r="C641" s="150" t="s">
        <v>2874</v>
      </c>
      <c r="D641" s="150" t="s">
        <v>2875</v>
      </c>
      <c r="E641" s="150" t="s">
        <v>2876</v>
      </c>
      <c r="F641" s="150" t="s">
        <v>2877</v>
      </c>
      <c r="G641" s="174" t="s">
        <v>127</v>
      </c>
    </row>
    <row r="642" spans="1:7" ht="14.25" x14ac:dyDescent="0.2">
      <c r="A642" s="175" t="s">
        <v>3071</v>
      </c>
      <c r="B642" s="152" t="s">
        <v>3072</v>
      </c>
      <c r="C642" s="151" t="s">
        <v>68</v>
      </c>
      <c r="D642" s="151" t="s">
        <v>1489</v>
      </c>
      <c r="E642" s="153">
        <v>2.5</v>
      </c>
      <c r="F642" s="154">
        <v>30.3</v>
      </c>
      <c r="G642" s="176">
        <f t="shared" ref="G642:G643" si="75">F642*E642</f>
        <v>75.75</v>
      </c>
    </row>
    <row r="643" spans="1:7" ht="14.25" x14ac:dyDescent="0.2">
      <c r="A643" s="175" t="s">
        <v>3038</v>
      </c>
      <c r="B643" s="152" t="s">
        <v>3039</v>
      </c>
      <c r="C643" s="151" t="s">
        <v>68</v>
      </c>
      <c r="D643" s="151" t="s">
        <v>1489</v>
      </c>
      <c r="E643" s="153">
        <v>2.5</v>
      </c>
      <c r="F643" s="154">
        <v>32.950000000000003</v>
      </c>
      <c r="G643" s="176">
        <f t="shared" si="75"/>
        <v>82.375</v>
      </c>
    </row>
    <row r="644" spans="1:7" ht="14.25" x14ac:dyDescent="0.2">
      <c r="A644" s="177"/>
      <c r="B644" s="178"/>
      <c r="C644" s="178"/>
      <c r="D644" s="178"/>
      <c r="E644" s="557" t="s">
        <v>2902</v>
      </c>
      <c r="F644" s="557"/>
      <c r="G644" s="179">
        <f>SUM(G642:G643)</f>
        <v>158.125</v>
      </c>
    </row>
    <row r="645" spans="1:7" ht="14.25" x14ac:dyDescent="0.2">
      <c r="A645" s="177"/>
      <c r="B645" s="178"/>
      <c r="C645" s="178"/>
      <c r="D645" s="178"/>
      <c r="E645" s="563" t="s">
        <v>2907</v>
      </c>
      <c r="F645" s="563"/>
      <c r="G645" s="180">
        <f>SUM(G644,G640)</f>
        <v>1015.1993475</v>
      </c>
    </row>
    <row r="646" spans="1:7" ht="14.25" x14ac:dyDescent="0.2">
      <c r="A646" s="177"/>
      <c r="B646" s="178"/>
      <c r="C646" s="569"/>
      <c r="D646" s="569"/>
      <c r="E646" s="178"/>
      <c r="F646" s="178"/>
      <c r="G646" s="184"/>
    </row>
    <row r="647" spans="1:7" ht="14.25" x14ac:dyDescent="0.2">
      <c r="A647" s="570" t="s">
        <v>3075</v>
      </c>
      <c r="B647" s="571"/>
      <c r="C647" s="571"/>
      <c r="D647" s="571"/>
      <c r="E647" s="571"/>
      <c r="F647" s="571"/>
      <c r="G647" s="572"/>
    </row>
    <row r="648" spans="1:7" ht="28.5" x14ac:dyDescent="0.2">
      <c r="A648" s="558" t="s">
        <v>2930</v>
      </c>
      <c r="B648" s="559"/>
      <c r="C648" s="150" t="s">
        <v>2874</v>
      </c>
      <c r="D648" s="150" t="s">
        <v>2875</v>
      </c>
      <c r="E648" s="150" t="s">
        <v>2876</v>
      </c>
      <c r="F648" s="150" t="s">
        <v>2877</v>
      </c>
      <c r="G648" s="174" t="s">
        <v>127</v>
      </c>
    </row>
    <row r="649" spans="1:7" ht="28.5" x14ac:dyDescent="0.2">
      <c r="A649" s="175" t="s">
        <v>3050</v>
      </c>
      <c r="B649" s="152" t="s">
        <v>3051</v>
      </c>
      <c r="C649" s="151" t="s">
        <v>68</v>
      </c>
      <c r="D649" s="151" t="s">
        <v>1517</v>
      </c>
      <c r="E649" s="153">
        <v>3.6585999999999999</v>
      </c>
      <c r="F649" s="154">
        <v>91.06</v>
      </c>
      <c r="G649" s="176">
        <f t="shared" ref="G649" si="76">F649*E649</f>
        <v>333.15211599999998</v>
      </c>
    </row>
    <row r="650" spans="1:7" ht="14.25" x14ac:dyDescent="0.2">
      <c r="A650" s="177"/>
      <c r="B650" s="178"/>
      <c r="C650" s="178"/>
      <c r="D650" s="178"/>
      <c r="E650" s="557" t="s">
        <v>2933</v>
      </c>
      <c r="F650" s="557"/>
      <c r="G650" s="179">
        <f>G649</f>
        <v>333.15211599999998</v>
      </c>
    </row>
    <row r="651" spans="1:7" ht="28.5" x14ac:dyDescent="0.2">
      <c r="A651" s="558" t="s">
        <v>1495</v>
      </c>
      <c r="B651" s="559"/>
      <c r="C651" s="150" t="s">
        <v>2874</v>
      </c>
      <c r="D651" s="150" t="s">
        <v>2875</v>
      </c>
      <c r="E651" s="150" t="s">
        <v>2876</v>
      </c>
      <c r="F651" s="150" t="s">
        <v>2877</v>
      </c>
      <c r="G651" s="174" t="s">
        <v>127</v>
      </c>
    </row>
    <row r="652" spans="1:7" ht="14.25" x14ac:dyDescent="0.2">
      <c r="A652" s="175" t="s">
        <v>3052</v>
      </c>
      <c r="B652" s="152" t="s">
        <v>3053</v>
      </c>
      <c r="C652" s="151" t="s">
        <v>68</v>
      </c>
      <c r="D652" s="151" t="s">
        <v>25</v>
      </c>
      <c r="E652" s="153">
        <v>0.32800000000000001</v>
      </c>
      <c r="F652" s="154">
        <v>8.4700000000000006</v>
      </c>
      <c r="G652" s="176">
        <f t="shared" ref="G652:G654" si="77">F652*E652</f>
        <v>2.7781600000000002</v>
      </c>
    </row>
    <row r="653" spans="1:7" ht="28.5" x14ac:dyDescent="0.2">
      <c r="A653" s="175" t="s">
        <v>3054</v>
      </c>
      <c r="B653" s="152" t="s">
        <v>3055</v>
      </c>
      <c r="C653" s="151" t="s">
        <v>68</v>
      </c>
      <c r="D653" s="151" t="s">
        <v>25</v>
      </c>
      <c r="E653" s="153">
        <v>0.32800000000000001</v>
      </c>
      <c r="F653" s="154">
        <v>34.880000000000003</v>
      </c>
      <c r="G653" s="176">
        <f t="shared" si="77"/>
        <v>11.440640000000002</v>
      </c>
    </row>
    <row r="654" spans="1:7" ht="28.5" x14ac:dyDescent="0.2">
      <c r="A654" s="175" t="s">
        <v>3058</v>
      </c>
      <c r="B654" s="152" t="s">
        <v>3059</v>
      </c>
      <c r="C654" s="151" t="s">
        <v>68</v>
      </c>
      <c r="D654" s="151" t="s">
        <v>8</v>
      </c>
      <c r="E654" s="153">
        <v>2</v>
      </c>
      <c r="F654" s="154">
        <v>44.89</v>
      </c>
      <c r="G654" s="176">
        <f t="shared" si="77"/>
        <v>89.78</v>
      </c>
    </row>
    <row r="655" spans="1:7" ht="14.25" x14ac:dyDescent="0.2">
      <c r="A655" s="177"/>
      <c r="B655" s="178"/>
      <c r="C655" s="178"/>
      <c r="D655" s="178"/>
      <c r="E655" s="557" t="s">
        <v>2892</v>
      </c>
      <c r="F655" s="557"/>
      <c r="G655" s="179">
        <f>SUM(G652:G654)</f>
        <v>103.9988</v>
      </c>
    </row>
    <row r="656" spans="1:7" ht="28.5" x14ac:dyDescent="0.2">
      <c r="A656" s="558" t="s">
        <v>3045</v>
      </c>
      <c r="B656" s="559"/>
      <c r="C656" s="150" t="s">
        <v>2874</v>
      </c>
      <c r="D656" s="150" t="s">
        <v>2875</v>
      </c>
      <c r="E656" s="150" t="s">
        <v>2876</v>
      </c>
      <c r="F656" s="150" t="s">
        <v>2877</v>
      </c>
      <c r="G656" s="174" t="s">
        <v>127</v>
      </c>
    </row>
    <row r="657" spans="1:7" ht="14.25" x14ac:dyDescent="0.2">
      <c r="A657" s="175" t="s">
        <v>3060</v>
      </c>
      <c r="B657" s="152" t="s">
        <v>3061</v>
      </c>
      <c r="C657" s="151" t="s">
        <v>68</v>
      </c>
      <c r="D657" s="151" t="s">
        <v>1489</v>
      </c>
      <c r="E657" s="153">
        <v>2.77</v>
      </c>
      <c r="F657" s="154">
        <v>21.57</v>
      </c>
      <c r="G657" s="176">
        <f t="shared" ref="G657" si="78">F657*E657</f>
        <v>59.748899999999999</v>
      </c>
    </row>
    <row r="658" spans="1:7" ht="14.25" x14ac:dyDescent="0.2">
      <c r="A658" s="177"/>
      <c r="B658" s="178"/>
      <c r="C658" s="178"/>
      <c r="D658" s="178"/>
      <c r="E658" s="557" t="s">
        <v>3048</v>
      </c>
      <c r="F658" s="557"/>
      <c r="G658" s="179">
        <f>G657</f>
        <v>59.748899999999999</v>
      </c>
    </row>
    <row r="659" spans="1:7" ht="28.5" x14ac:dyDescent="0.2">
      <c r="A659" s="558" t="s">
        <v>2893</v>
      </c>
      <c r="B659" s="559"/>
      <c r="C659" s="150" t="s">
        <v>2874</v>
      </c>
      <c r="D659" s="150" t="s">
        <v>2875</v>
      </c>
      <c r="E659" s="150" t="s">
        <v>2876</v>
      </c>
      <c r="F659" s="150" t="s">
        <v>2877</v>
      </c>
      <c r="G659" s="174" t="s">
        <v>127</v>
      </c>
    </row>
    <row r="660" spans="1:7" ht="14.25" x14ac:dyDescent="0.2">
      <c r="A660" s="175" t="s">
        <v>2898</v>
      </c>
      <c r="B660" s="152" t="s">
        <v>2899</v>
      </c>
      <c r="C660" s="151" t="s">
        <v>68</v>
      </c>
      <c r="D660" s="151" t="s">
        <v>1489</v>
      </c>
      <c r="E660" s="153">
        <v>0.312</v>
      </c>
      <c r="F660" s="154">
        <v>32.57</v>
      </c>
      <c r="G660" s="176">
        <f t="shared" ref="G660:G661" si="79">F660*E660</f>
        <v>10.16184</v>
      </c>
    </row>
    <row r="661" spans="1:7" ht="14.25" x14ac:dyDescent="0.2">
      <c r="A661" s="175" t="s">
        <v>3038</v>
      </c>
      <c r="B661" s="152" t="s">
        <v>3062</v>
      </c>
      <c r="C661" s="151" t="s">
        <v>68</v>
      </c>
      <c r="D661" s="151" t="s">
        <v>1489</v>
      </c>
      <c r="E661" s="153">
        <v>2.77</v>
      </c>
      <c r="F661" s="154">
        <v>32.950000000000003</v>
      </c>
      <c r="G661" s="176">
        <f t="shared" si="79"/>
        <v>91.271500000000003</v>
      </c>
    </row>
    <row r="662" spans="1:7" ht="14.25" x14ac:dyDescent="0.2">
      <c r="A662" s="177"/>
      <c r="B662" s="178"/>
      <c r="C662" s="178"/>
      <c r="D662" s="178"/>
      <c r="E662" s="557" t="s">
        <v>2902</v>
      </c>
      <c r="F662" s="557"/>
      <c r="G662" s="179">
        <f>SUM(G660:G661)</f>
        <v>101.43334</v>
      </c>
    </row>
    <row r="663" spans="1:7" ht="28.5" x14ac:dyDescent="0.2">
      <c r="A663" s="558" t="s">
        <v>2903</v>
      </c>
      <c r="B663" s="559"/>
      <c r="C663" s="150" t="s">
        <v>2874</v>
      </c>
      <c r="D663" s="150" t="s">
        <v>2875</v>
      </c>
      <c r="E663" s="150" t="s">
        <v>2876</v>
      </c>
      <c r="F663" s="150" t="s">
        <v>2877</v>
      </c>
      <c r="G663" s="174" t="s">
        <v>127</v>
      </c>
    </row>
    <row r="664" spans="1:7" ht="28.5" x14ac:dyDescent="0.2">
      <c r="A664" s="175" t="s">
        <v>3063</v>
      </c>
      <c r="B664" s="152" t="s">
        <v>3064</v>
      </c>
      <c r="C664" s="151" t="s">
        <v>68</v>
      </c>
      <c r="D664" s="151" t="s">
        <v>3</v>
      </c>
      <c r="E664" s="153">
        <v>2</v>
      </c>
      <c r="F664" s="154">
        <v>37.619999999999997</v>
      </c>
      <c r="G664" s="176">
        <f t="shared" ref="G664:G665" si="80">F664*E664</f>
        <v>75.239999999999995</v>
      </c>
    </row>
    <row r="665" spans="1:7" ht="28.5" x14ac:dyDescent="0.2">
      <c r="A665" s="175" t="s">
        <v>3065</v>
      </c>
      <c r="B665" s="152" t="s">
        <v>3066</v>
      </c>
      <c r="C665" s="151" t="s">
        <v>68</v>
      </c>
      <c r="D665" s="151" t="s">
        <v>3</v>
      </c>
      <c r="E665" s="153">
        <v>2</v>
      </c>
      <c r="F665" s="154">
        <v>30.49</v>
      </c>
      <c r="G665" s="176">
        <f t="shared" si="80"/>
        <v>60.98</v>
      </c>
    </row>
    <row r="666" spans="1:7" ht="14.25" x14ac:dyDescent="0.2">
      <c r="A666" s="177"/>
      <c r="B666" s="178"/>
      <c r="C666" s="178"/>
      <c r="D666" s="178"/>
      <c r="E666" s="557" t="s">
        <v>2906</v>
      </c>
      <c r="F666" s="557"/>
      <c r="G666" s="179">
        <f>SUM(G664:G665)</f>
        <v>136.22</v>
      </c>
    </row>
    <row r="667" spans="1:7" ht="14.25" x14ac:dyDescent="0.2">
      <c r="A667" s="177"/>
      <c r="B667" s="178"/>
      <c r="C667" s="178"/>
      <c r="D667" s="178"/>
      <c r="E667" s="563" t="s">
        <v>2907</v>
      </c>
      <c r="F667" s="563"/>
      <c r="G667" s="180">
        <f>SUM(G666,G662,G658,G655,G650)</f>
        <v>734.55315599999994</v>
      </c>
    </row>
    <row r="668" spans="1:7" ht="14.25" x14ac:dyDescent="0.2">
      <c r="A668" s="177"/>
      <c r="B668" s="178"/>
      <c r="C668" s="569"/>
      <c r="D668" s="569"/>
      <c r="E668" s="178"/>
      <c r="F668" s="178"/>
      <c r="G668" s="184"/>
    </row>
    <row r="669" spans="1:7" ht="14.25" x14ac:dyDescent="0.2">
      <c r="A669" s="570" t="s">
        <v>3076</v>
      </c>
      <c r="B669" s="571"/>
      <c r="C669" s="571"/>
      <c r="D669" s="571"/>
      <c r="E669" s="571"/>
      <c r="F669" s="571"/>
      <c r="G669" s="572"/>
    </row>
    <row r="670" spans="1:7" ht="28.5" x14ac:dyDescent="0.2">
      <c r="A670" s="558" t="s">
        <v>1495</v>
      </c>
      <c r="B670" s="559"/>
      <c r="C670" s="150" t="s">
        <v>2874</v>
      </c>
      <c r="D670" s="150" t="s">
        <v>2875</v>
      </c>
      <c r="E670" s="150" t="s">
        <v>2876</v>
      </c>
      <c r="F670" s="150" t="s">
        <v>2877</v>
      </c>
      <c r="G670" s="174" t="s">
        <v>127</v>
      </c>
    </row>
    <row r="671" spans="1:7" ht="14.25" x14ac:dyDescent="0.2">
      <c r="A671" s="175" t="s">
        <v>3077</v>
      </c>
      <c r="B671" s="152" t="s">
        <v>3078</v>
      </c>
      <c r="C671" s="151" t="s">
        <v>68</v>
      </c>
      <c r="D671" s="151" t="s">
        <v>8</v>
      </c>
      <c r="E671" s="153">
        <v>0.4</v>
      </c>
      <c r="F671" s="154">
        <v>16.170000000000002</v>
      </c>
      <c r="G671" s="176">
        <f t="shared" ref="G671:G673" si="81">F671*E671</f>
        <v>6.4680000000000009</v>
      </c>
    </row>
    <row r="672" spans="1:7" ht="14.25" x14ac:dyDescent="0.2">
      <c r="A672" s="175" t="s">
        <v>3079</v>
      </c>
      <c r="B672" s="152" t="s">
        <v>3080</v>
      </c>
      <c r="C672" s="151" t="s">
        <v>68</v>
      </c>
      <c r="D672" s="151" t="s">
        <v>25</v>
      </c>
      <c r="E672" s="153">
        <v>0.04</v>
      </c>
      <c r="F672" s="154">
        <v>48</v>
      </c>
      <c r="G672" s="176">
        <f t="shared" si="81"/>
        <v>1.92</v>
      </c>
    </row>
    <row r="673" spans="1:7" ht="14.25" x14ac:dyDescent="0.2">
      <c r="A673" s="175" t="s">
        <v>3081</v>
      </c>
      <c r="B673" s="152" t="s">
        <v>3082</v>
      </c>
      <c r="C673" s="151" t="s">
        <v>68</v>
      </c>
      <c r="D673" s="151" t="s">
        <v>3</v>
      </c>
      <c r="E673" s="153">
        <v>0.56899999999999995</v>
      </c>
      <c r="F673" s="154">
        <v>25.06</v>
      </c>
      <c r="G673" s="176">
        <f t="shared" si="81"/>
        <v>14.259139999999999</v>
      </c>
    </row>
    <row r="674" spans="1:7" ht="14.25" x14ac:dyDescent="0.2">
      <c r="A674" s="177"/>
      <c r="B674" s="178"/>
      <c r="C674" s="178"/>
      <c r="D674" s="178"/>
      <c r="E674" s="557" t="s">
        <v>2892</v>
      </c>
      <c r="F674" s="557"/>
      <c r="G674" s="179">
        <f>SUM(G671:G673)</f>
        <v>22.64714</v>
      </c>
    </row>
    <row r="675" spans="1:7" ht="28.5" x14ac:dyDescent="0.2">
      <c r="A675" s="558" t="s">
        <v>2893</v>
      </c>
      <c r="B675" s="559"/>
      <c r="C675" s="150" t="s">
        <v>2874</v>
      </c>
      <c r="D675" s="150" t="s">
        <v>2875</v>
      </c>
      <c r="E675" s="150" t="s">
        <v>2876</v>
      </c>
      <c r="F675" s="150" t="s">
        <v>2877</v>
      </c>
      <c r="G675" s="174" t="s">
        <v>127</v>
      </c>
    </row>
    <row r="676" spans="1:7" ht="14.25" x14ac:dyDescent="0.2">
      <c r="A676" s="175" t="s">
        <v>3038</v>
      </c>
      <c r="B676" s="152" t="s">
        <v>3039</v>
      </c>
      <c r="C676" s="151" t="s">
        <v>68</v>
      </c>
      <c r="D676" s="151" t="s">
        <v>1489</v>
      </c>
      <c r="E676" s="153">
        <v>0.5</v>
      </c>
      <c r="F676" s="154">
        <v>32.950000000000003</v>
      </c>
      <c r="G676" s="176">
        <f t="shared" ref="G676:G677" si="82">F676*E676</f>
        <v>16.475000000000001</v>
      </c>
    </row>
    <row r="677" spans="1:7" ht="14.25" x14ac:dyDescent="0.2">
      <c r="A677" s="175" t="s">
        <v>2900</v>
      </c>
      <c r="B677" s="152" t="s">
        <v>1487</v>
      </c>
      <c r="C677" s="151" t="s">
        <v>68</v>
      </c>
      <c r="D677" s="151" t="s">
        <v>1489</v>
      </c>
      <c r="E677" s="153">
        <v>0.95</v>
      </c>
      <c r="F677" s="154">
        <v>28.17</v>
      </c>
      <c r="G677" s="176">
        <f t="shared" si="82"/>
        <v>26.761500000000002</v>
      </c>
    </row>
    <row r="678" spans="1:7" ht="14.25" x14ac:dyDescent="0.2">
      <c r="A678" s="177"/>
      <c r="B678" s="178"/>
      <c r="C678" s="178"/>
      <c r="D678" s="178"/>
      <c r="E678" s="557" t="s">
        <v>2902</v>
      </c>
      <c r="F678" s="557"/>
      <c r="G678" s="179">
        <f>SUM(G676:G677)</f>
        <v>43.236500000000007</v>
      </c>
    </row>
    <row r="679" spans="1:7" ht="14.25" x14ac:dyDescent="0.2">
      <c r="A679" s="177"/>
      <c r="B679" s="178"/>
      <c r="C679" s="178"/>
      <c r="D679" s="178"/>
      <c r="E679" s="563" t="s">
        <v>2907</v>
      </c>
      <c r="F679" s="563"/>
      <c r="G679" s="180">
        <f>SUM(G678,G674)</f>
        <v>65.883640000000014</v>
      </c>
    </row>
    <row r="680" spans="1:7" ht="14.25" x14ac:dyDescent="0.2">
      <c r="A680" s="177"/>
      <c r="B680" s="178"/>
      <c r="C680" s="569"/>
      <c r="D680" s="569"/>
      <c r="E680" s="178"/>
      <c r="F680" s="178"/>
      <c r="G680" s="184"/>
    </row>
    <row r="681" spans="1:7" ht="14.25" x14ac:dyDescent="0.2">
      <c r="A681" s="570" t="s">
        <v>3083</v>
      </c>
      <c r="B681" s="571"/>
      <c r="C681" s="571"/>
      <c r="D681" s="571"/>
      <c r="E681" s="571"/>
      <c r="F681" s="571"/>
      <c r="G681" s="572"/>
    </row>
    <row r="682" spans="1:7" ht="28.5" x14ac:dyDescent="0.2">
      <c r="A682" s="558" t="s">
        <v>2930</v>
      </c>
      <c r="B682" s="559"/>
      <c r="C682" s="150" t="s">
        <v>2874</v>
      </c>
      <c r="D682" s="150" t="s">
        <v>2875</v>
      </c>
      <c r="E682" s="150" t="s">
        <v>2876</v>
      </c>
      <c r="F682" s="150" t="s">
        <v>2877</v>
      </c>
      <c r="G682" s="174" t="s">
        <v>127</v>
      </c>
    </row>
    <row r="683" spans="1:7" ht="14.25" x14ac:dyDescent="0.2">
      <c r="A683" s="175" t="s">
        <v>3050</v>
      </c>
      <c r="B683" s="152" t="s">
        <v>3084</v>
      </c>
      <c r="C683" s="151" t="s">
        <v>68</v>
      </c>
      <c r="D683" s="151" t="s">
        <v>1517</v>
      </c>
      <c r="E683" s="153">
        <v>3.0571999999999999</v>
      </c>
      <c r="F683" s="154">
        <v>91.06</v>
      </c>
      <c r="G683" s="176">
        <f t="shared" ref="G683" si="83">F683*E683</f>
        <v>278.38863199999997</v>
      </c>
    </row>
    <row r="684" spans="1:7" ht="14.25" x14ac:dyDescent="0.2">
      <c r="A684" s="177"/>
      <c r="B684" s="178"/>
      <c r="C684" s="178"/>
      <c r="D684" s="178"/>
      <c r="E684" s="557" t="s">
        <v>2933</v>
      </c>
      <c r="F684" s="557"/>
      <c r="G684" s="179">
        <f>G683</f>
        <v>278.38863199999997</v>
      </c>
    </row>
    <row r="685" spans="1:7" ht="28.5" x14ac:dyDescent="0.2">
      <c r="A685" s="558" t="s">
        <v>1495</v>
      </c>
      <c r="B685" s="559"/>
      <c r="C685" s="150" t="s">
        <v>2874</v>
      </c>
      <c r="D685" s="150" t="s">
        <v>2875</v>
      </c>
      <c r="E685" s="150" t="s">
        <v>2876</v>
      </c>
      <c r="F685" s="150" t="s">
        <v>2877</v>
      </c>
      <c r="G685" s="174" t="s">
        <v>127</v>
      </c>
    </row>
    <row r="686" spans="1:7" ht="14.25" x14ac:dyDescent="0.2">
      <c r="A686" s="175" t="s">
        <v>3052</v>
      </c>
      <c r="B686" s="152" t="s">
        <v>3085</v>
      </c>
      <c r="C686" s="151" t="s">
        <v>68</v>
      </c>
      <c r="D686" s="151" t="s">
        <v>25</v>
      </c>
      <c r="E686" s="153">
        <v>0.32800000000000001</v>
      </c>
      <c r="F686" s="154">
        <v>8.4700000000000006</v>
      </c>
      <c r="G686" s="176">
        <f t="shared" ref="G686:G688" si="84">F686*E686</f>
        <v>2.7781600000000002</v>
      </c>
    </row>
    <row r="687" spans="1:7" ht="28.5" x14ac:dyDescent="0.2">
      <c r="A687" s="175" t="s">
        <v>3054</v>
      </c>
      <c r="B687" s="152" t="s">
        <v>3086</v>
      </c>
      <c r="C687" s="151" t="s">
        <v>68</v>
      </c>
      <c r="D687" s="151" t="s">
        <v>25</v>
      </c>
      <c r="E687" s="153">
        <v>0.32800000000000001</v>
      </c>
      <c r="F687" s="154">
        <v>34.880000000000003</v>
      </c>
      <c r="G687" s="176">
        <f t="shared" si="84"/>
        <v>11.440640000000002</v>
      </c>
    </row>
    <row r="688" spans="1:7" ht="14.25" x14ac:dyDescent="0.2">
      <c r="A688" s="175" t="s">
        <v>3058</v>
      </c>
      <c r="B688" s="152" t="s">
        <v>3087</v>
      </c>
      <c r="C688" s="151" t="s">
        <v>68</v>
      </c>
      <c r="D688" s="151" t="s">
        <v>8</v>
      </c>
      <c r="E688" s="153">
        <v>2.25</v>
      </c>
      <c r="F688" s="154">
        <v>44.89</v>
      </c>
      <c r="G688" s="176">
        <f t="shared" si="84"/>
        <v>101.0025</v>
      </c>
    </row>
    <row r="689" spans="1:7" ht="14.25" x14ac:dyDescent="0.2">
      <c r="A689" s="177"/>
      <c r="B689" s="178"/>
      <c r="C689" s="178"/>
      <c r="D689" s="178"/>
      <c r="E689" s="557" t="s">
        <v>2892</v>
      </c>
      <c r="F689" s="557"/>
      <c r="G689" s="179">
        <f>SUM(G686:G688)</f>
        <v>115.2213</v>
      </c>
    </row>
    <row r="690" spans="1:7" ht="28.5" x14ac:dyDescent="0.2">
      <c r="A690" s="558" t="s">
        <v>3045</v>
      </c>
      <c r="B690" s="559"/>
      <c r="C690" s="150" t="s">
        <v>2874</v>
      </c>
      <c r="D690" s="150" t="s">
        <v>2875</v>
      </c>
      <c r="E690" s="150" t="s">
        <v>2876</v>
      </c>
      <c r="F690" s="150" t="s">
        <v>2877</v>
      </c>
      <c r="G690" s="174" t="s">
        <v>127</v>
      </c>
    </row>
    <row r="691" spans="1:7" ht="14.25" x14ac:dyDescent="0.2">
      <c r="A691" s="175" t="s">
        <v>3060</v>
      </c>
      <c r="B691" s="152" t="s">
        <v>3088</v>
      </c>
      <c r="C691" s="151" t="s">
        <v>68</v>
      </c>
      <c r="D691" s="151" t="s">
        <v>1489</v>
      </c>
      <c r="E691" s="153">
        <v>2.77</v>
      </c>
      <c r="F691" s="154">
        <v>21.57</v>
      </c>
      <c r="G691" s="176">
        <f t="shared" ref="G691" si="85">F691*E691</f>
        <v>59.748899999999999</v>
      </c>
    </row>
    <row r="692" spans="1:7" ht="14.25" x14ac:dyDescent="0.2">
      <c r="A692" s="177"/>
      <c r="B692" s="178"/>
      <c r="C692" s="178"/>
      <c r="D692" s="178"/>
      <c r="E692" s="557" t="s">
        <v>3048</v>
      </c>
      <c r="F692" s="557"/>
      <c r="G692" s="179">
        <f>G691</f>
        <v>59.748899999999999</v>
      </c>
    </row>
    <row r="693" spans="1:7" ht="28.5" x14ac:dyDescent="0.2">
      <c r="A693" s="558" t="s">
        <v>2893</v>
      </c>
      <c r="B693" s="559"/>
      <c r="C693" s="150" t="s">
        <v>2874</v>
      </c>
      <c r="D693" s="150" t="s">
        <v>2875</v>
      </c>
      <c r="E693" s="150" t="s">
        <v>2876</v>
      </c>
      <c r="F693" s="150" t="s">
        <v>2877</v>
      </c>
      <c r="G693" s="174" t="s">
        <v>127</v>
      </c>
    </row>
    <row r="694" spans="1:7" ht="14.25" x14ac:dyDescent="0.2">
      <c r="A694" s="175" t="s">
        <v>2898</v>
      </c>
      <c r="B694" s="152" t="s">
        <v>1599</v>
      </c>
      <c r="C694" s="151" t="s">
        <v>68</v>
      </c>
      <c r="D694" s="151" t="s">
        <v>1489</v>
      </c>
      <c r="E694" s="153">
        <v>0.312</v>
      </c>
      <c r="F694" s="154">
        <v>32.57</v>
      </c>
      <c r="G694" s="176">
        <f t="shared" ref="G694:G695" si="86">F694*E694</f>
        <v>10.16184</v>
      </c>
    </row>
    <row r="695" spans="1:7" ht="14.25" x14ac:dyDescent="0.2">
      <c r="A695" s="175" t="s">
        <v>3038</v>
      </c>
      <c r="B695" s="152" t="s">
        <v>3039</v>
      </c>
      <c r="C695" s="151" t="s">
        <v>68</v>
      </c>
      <c r="D695" s="151" t="s">
        <v>1489</v>
      </c>
      <c r="E695" s="153">
        <v>2.77</v>
      </c>
      <c r="F695" s="154">
        <v>32.950000000000003</v>
      </c>
      <c r="G695" s="176">
        <f t="shared" si="86"/>
        <v>91.271500000000003</v>
      </c>
    </row>
    <row r="696" spans="1:7" ht="14.25" x14ac:dyDescent="0.2">
      <c r="A696" s="177"/>
      <c r="B696" s="178"/>
      <c r="C696" s="178"/>
      <c r="D696" s="178"/>
      <c r="E696" s="557" t="s">
        <v>2902</v>
      </c>
      <c r="F696" s="557"/>
      <c r="G696" s="179">
        <f>SUM(G694:G695)</f>
        <v>101.43334</v>
      </c>
    </row>
    <row r="697" spans="1:7" ht="28.5" x14ac:dyDescent="0.2">
      <c r="A697" s="558" t="s">
        <v>2903</v>
      </c>
      <c r="B697" s="559"/>
      <c r="C697" s="150" t="s">
        <v>2874</v>
      </c>
      <c r="D697" s="150" t="s">
        <v>2875</v>
      </c>
      <c r="E697" s="150" t="s">
        <v>2876</v>
      </c>
      <c r="F697" s="150" t="s">
        <v>2877</v>
      </c>
      <c r="G697" s="174" t="s">
        <v>127</v>
      </c>
    </row>
    <row r="698" spans="1:7" ht="28.5" x14ac:dyDescent="0.2">
      <c r="A698" s="175" t="s">
        <v>3063</v>
      </c>
      <c r="B698" s="152" t="s">
        <v>3089</v>
      </c>
      <c r="C698" s="151" t="s">
        <v>68</v>
      </c>
      <c r="D698" s="151" t="s">
        <v>3</v>
      </c>
      <c r="E698" s="153">
        <v>2</v>
      </c>
      <c r="F698" s="154">
        <v>37.619999999999997</v>
      </c>
      <c r="G698" s="176">
        <f t="shared" ref="G698:G699" si="87">F698*E698</f>
        <v>75.239999999999995</v>
      </c>
    </row>
    <row r="699" spans="1:7" ht="28.5" x14ac:dyDescent="0.2">
      <c r="A699" s="175" t="s">
        <v>3065</v>
      </c>
      <c r="B699" s="152" t="s">
        <v>3090</v>
      </c>
      <c r="C699" s="151" t="s">
        <v>68</v>
      </c>
      <c r="D699" s="151" t="s">
        <v>3</v>
      </c>
      <c r="E699" s="153">
        <v>2</v>
      </c>
      <c r="F699" s="154">
        <v>30.49</v>
      </c>
      <c r="G699" s="176">
        <f t="shared" si="87"/>
        <v>60.98</v>
      </c>
    </row>
    <row r="700" spans="1:7" ht="14.25" x14ac:dyDescent="0.2">
      <c r="A700" s="177"/>
      <c r="B700" s="178"/>
      <c r="C700" s="178"/>
      <c r="D700" s="178"/>
      <c r="E700" s="557" t="s">
        <v>2906</v>
      </c>
      <c r="F700" s="557"/>
      <c r="G700" s="179">
        <f>SUM(G698:G699)</f>
        <v>136.22</v>
      </c>
    </row>
    <row r="701" spans="1:7" ht="14.25" x14ac:dyDescent="0.2">
      <c r="A701" s="177"/>
      <c r="B701" s="178"/>
      <c r="C701" s="178"/>
      <c r="D701" s="178"/>
      <c r="E701" s="563" t="s">
        <v>2907</v>
      </c>
      <c r="F701" s="563"/>
      <c r="G701" s="180">
        <f>SUM(G700,G696,G692,G689,G684)</f>
        <v>691.01217199999996</v>
      </c>
    </row>
    <row r="702" spans="1:7" ht="14.25" x14ac:dyDescent="0.2">
      <c r="A702" s="177"/>
      <c r="B702" s="178"/>
      <c r="C702" s="569"/>
      <c r="D702" s="569"/>
      <c r="E702" s="178"/>
      <c r="F702" s="178"/>
      <c r="G702" s="184"/>
    </row>
    <row r="703" spans="1:7" ht="14.25" x14ac:dyDescent="0.2">
      <c r="A703" s="578" t="s">
        <v>3091</v>
      </c>
      <c r="B703" s="579"/>
      <c r="C703" s="579"/>
      <c r="D703" s="579"/>
      <c r="E703" s="579"/>
      <c r="F703" s="579"/>
      <c r="G703" s="580"/>
    </row>
    <row r="704" spans="1:7" ht="28.5" x14ac:dyDescent="0.2">
      <c r="A704" s="558" t="s">
        <v>1495</v>
      </c>
      <c r="B704" s="559"/>
      <c r="C704" s="150" t="s">
        <v>2874</v>
      </c>
      <c r="D704" s="150" t="s">
        <v>2875</v>
      </c>
      <c r="E704" s="150" t="s">
        <v>2876</v>
      </c>
      <c r="F704" s="150" t="s">
        <v>2877</v>
      </c>
      <c r="G704" s="174" t="s">
        <v>127</v>
      </c>
    </row>
    <row r="705" spans="1:7" ht="14.25" x14ac:dyDescent="0.2">
      <c r="A705" s="175" t="s">
        <v>3092</v>
      </c>
      <c r="B705" s="152" t="s">
        <v>3093</v>
      </c>
      <c r="C705" s="151" t="s">
        <v>68</v>
      </c>
      <c r="D705" s="151" t="s">
        <v>1</v>
      </c>
      <c r="E705" s="153">
        <v>1</v>
      </c>
      <c r="F705" s="154">
        <v>1.7</v>
      </c>
      <c r="G705" s="176">
        <f t="shared" ref="G705:G706" si="88">F705*E705</f>
        <v>1.7</v>
      </c>
    </row>
    <row r="706" spans="1:7" ht="42.75" x14ac:dyDescent="0.2">
      <c r="A706" s="175" t="s">
        <v>3094</v>
      </c>
      <c r="B706" s="152" t="s">
        <v>3095</v>
      </c>
      <c r="C706" s="151" t="s">
        <v>68</v>
      </c>
      <c r="D706" s="151" t="s">
        <v>3</v>
      </c>
      <c r="E706" s="153">
        <v>1.06</v>
      </c>
      <c r="F706" s="154">
        <v>174.71</v>
      </c>
      <c r="G706" s="176">
        <f t="shared" si="88"/>
        <v>185.19260000000003</v>
      </c>
    </row>
    <row r="707" spans="1:7" ht="14.25" x14ac:dyDescent="0.2">
      <c r="A707" s="177"/>
      <c r="B707" s="178"/>
      <c r="C707" s="178"/>
      <c r="D707" s="178"/>
      <c r="E707" s="557" t="s">
        <v>2892</v>
      </c>
      <c r="F707" s="557"/>
      <c r="G707" s="179">
        <f>SUM(G705:G706)</f>
        <v>186.89260000000002</v>
      </c>
    </row>
    <row r="708" spans="1:7" ht="28.5" x14ac:dyDescent="0.2">
      <c r="A708" s="558" t="s">
        <v>2893</v>
      </c>
      <c r="B708" s="559"/>
      <c r="C708" s="150" t="s">
        <v>2874</v>
      </c>
      <c r="D708" s="150" t="s">
        <v>2875</v>
      </c>
      <c r="E708" s="150" t="s">
        <v>2876</v>
      </c>
      <c r="F708" s="150" t="s">
        <v>2877</v>
      </c>
      <c r="G708" s="174" t="s">
        <v>127</v>
      </c>
    </row>
    <row r="709" spans="1:7" ht="14.25" x14ac:dyDescent="0.2">
      <c r="A709" s="175" t="s">
        <v>2945</v>
      </c>
      <c r="B709" s="152" t="s">
        <v>1491</v>
      </c>
      <c r="C709" s="151" t="s">
        <v>68</v>
      </c>
      <c r="D709" s="151" t="s">
        <v>1489</v>
      </c>
      <c r="E709" s="153">
        <v>0.41399999999999998</v>
      </c>
      <c r="F709" s="154">
        <v>32.17</v>
      </c>
      <c r="G709" s="176">
        <f t="shared" ref="G709:G710" si="89">F709*E709</f>
        <v>13.318379999999999</v>
      </c>
    </row>
    <row r="710" spans="1:7" ht="14.25" x14ac:dyDescent="0.2">
      <c r="A710" s="175" t="s">
        <v>2900</v>
      </c>
      <c r="B710" s="152" t="s">
        <v>1487</v>
      </c>
      <c r="C710" s="151" t="s">
        <v>68</v>
      </c>
      <c r="D710" s="151" t="s">
        <v>1489</v>
      </c>
      <c r="E710" s="153">
        <f>E709</f>
        <v>0.41399999999999998</v>
      </c>
      <c r="F710" s="154">
        <v>28.17</v>
      </c>
      <c r="G710" s="176">
        <f t="shared" si="89"/>
        <v>11.662380000000001</v>
      </c>
    </row>
    <row r="711" spans="1:7" ht="14.25" x14ac:dyDescent="0.2">
      <c r="A711" s="177"/>
      <c r="B711" s="178"/>
      <c r="C711" s="178"/>
      <c r="D711" s="178"/>
      <c r="E711" s="557" t="s">
        <v>2902</v>
      </c>
      <c r="F711" s="557"/>
      <c r="G711" s="179">
        <f>SUM(G709:G710)</f>
        <v>24.98076</v>
      </c>
    </row>
    <row r="712" spans="1:7" ht="14.25" x14ac:dyDescent="0.2">
      <c r="A712" s="177"/>
      <c r="B712" s="178"/>
      <c r="C712" s="178"/>
      <c r="D712" s="178"/>
      <c r="E712" s="563" t="s">
        <v>2907</v>
      </c>
      <c r="F712" s="563"/>
      <c r="G712" s="180">
        <f>SUM(G711,G707)</f>
        <v>211.87336000000002</v>
      </c>
    </row>
    <row r="713" spans="1:7" ht="14.25" x14ac:dyDescent="0.2">
      <c r="A713" s="177"/>
      <c r="B713" s="178"/>
      <c r="C713" s="569"/>
      <c r="D713" s="569"/>
      <c r="E713" s="178"/>
      <c r="F713" s="178"/>
      <c r="G713" s="184"/>
    </row>
    <row r="714" spans="1:7" ht="14.25" x14ac:dyDescent="0.2">
      <c r="A714" s="570" t="s">
        <v>3096</v>
      </c>
      <c r="B714" s="571"/>
      <c r="C714" s="571"/>
      <c r="D714" s="571"/>
      <c r="E714" s="571"/>
      <c r="F714" s="571"/>
      <c r="G714" s="572"/>
    </row>
    <row r="715" spans="1:7" ht="28.5" x14ac:dyDescent="0.2">
      <c r="A715" s="558" t="s">
        <v>1495</v>
      </c>
      <c r="B715" s="559"/>
      <c r="C715" s="150" t="s">
        <v>2874</v>
      </c>
      <c r="D715" s="150" t="s">
        <v>2875</v>
      </c>
      <c r="E715" s="150" t="s">
        <v>2876</v>
      </c>
      <c r="F715" s="150" t="s">
        <v>2877</v>
      </c>
      <c r="G715" s="174" t="s">
        <v>127</v>
      </c>
    </row>
    <row r="716" spans="1:7" ht="28.5" x14ac:dyDescent="0.2">
      <c r="A716" s="175" t="s">
        <v>3097</v>
      </c>
      <c r="B716" s="152" t="s">
        <v>3098</v>
      </c>
      <c r="C716" s="151" t="s">
        <v>3070</v>
      </c>
      <c r="D716" s="151" t="s">
        <v>3</v>
      </c>
      <c r="E716" s="153">
        <v>0.81289999999999996</v>
      </c>
      <c r="F716" s="154">
        <v>61.69</v>
      </c>
      <c r="G716" s="176">
        <f t="shared" ref="G716:G717" si="90">F716*E716</f>
        <v>50.147800999999994</v>
      </c>
    </row>
    <row r="717" spans="1:7" ht="14.25" x14ac:dyDescent="0.2">
      <c r="A717" s="175" t="s">
        <v>3099</v>
      </c>
      <c r="B717" s="152" t="s">
        <v>3100</v>
      </c>
      <c r="C717" s="151" t="s">
        <v>68</v>
      </c>
      <c r="D717" s="151" t="s">
        <v>8</v>
      </c>
      <c r="E717" s="153">
        <v>2.2999999999999998</v>
      </c>
      <c r="F717" s="154">
        <v>3.78</v>
      </c>
      <c r="G717" s="176">
        <f t="shared" si="90"/>
        <v>8.6939999999999991</v>
      </c>
    </row>
    <row r="718" spans="1:7" ht="14.25" x14ac:dyDescent="0.2">
      <c r="A718" s="177"/>
      <c r="B718" s="178"/>
      <c r="C718" s="178"/>
      <c r="D718" s="178"/>
      <c r="E718" s="557" t="s">
        <v>2892</v>
      </c>
      <c r="F718" s="557"/>
      <c r="G718" s="179">
        <f>SUM(G716:G717)</f>
        <v>58.84180099999999</v>
      </c>
    </row>
    <row r="719" spans="1:7" ht="28.5" x14ac:dyDescent="0.2">
      <c r="A719" s="558" t="s">
        <v>2893</v>
      </c>
      <c r="B719" s="559"/>
      <c r="C719" s="150" t="s">
        <v>2874</v>
      </c>
      <c r="D719" s="150" t="s">
        <v>2875</v>
      </c>
      <c r="E719" s="150" t="s">
        <v>2876</v>
      </c>
      <c r="F719" s="150" t="s">
        <v>2877</v>
      </c>
      <c r="G719" s="174" t="s">
        <v>127</v>
      </c>
    </row>
    <row r="720" spans="1:7" ht="14.25" x14ac:dyDescent="0.2">
      <c r="A720" s="175" t="s">
        <v>3101</v>
      </c>
      <c r="B720" s="152" t="s">
        <v>1836</v>
      </c>
      <c r="C720" s="151" t="s">
        <v>68</v>
      </c>
      <c r="D720" s="151" t="s">
        <v>1489</v>
      </c>
      <c r="E720" s="153">
        <v>0.75</v>
      </c>
      <c r="F720" s="154">
        <v>28</v>
      </c>
      <c r="G720" s="176">
        <f t="shared" ref="G720:G721" si="91">F720*E720</f>
        <v>21</v>
      </c>
    </row>
    <row r="721" spans="1:7" ht="14.25" x14ac:dyDescent="0.2">
      <c r="A721" s="175" t="s">
        <v>2900</v>
      </c>
      <c r="B721" s="152" t="s">
        <v>1487</v>
      </c>
      <c r="C721" s="151" t="s">
        <v>68</v>
      </c>
      <c r="D721" s="151" t="s">
        <v>1489</v>
      </c>
      <c r="E721" s="153">
        <v>0.75</v>
      </c>
      <c r="F721" s="154">
        <v>28.17</v>
      </c>
      <c r="G721" s="176">
        <f t="shared" si="91"/>
        <v>21.127500000000001</v>
      </c>
    </row>
    <row r="722" spans="1:7" ht="14.25" x14ac:dyDescent="0.2">
      <c r="A722" s="177"/>
      <c r="B722" s="178"/>
      <c r="C722" s="178"/>
      <c r="D722" s="178"/>
      <c r="E722" s="557" t="s">
        <v>2902</v>
      </c>
      <c r="F722" s="557"/>
      <c r="G722" s="179">
        <f>SUM(G720:G721)</f>
        <v>42.127499999999998</v>
      </c>
    </row>
    <row r="723" spans="1:7" ht="14.25" x14ac:dyDescent="0.2">
      <c r="A723" s="177"/>
      <c r="B723" s="178"/>
      <c r="C723" s="178"/>
      <c r="D723" s="178"/>
      <c r="E723" s="563" t="s">
        <v>2907</v>
      </c>
      <c r="F723" s="563"/>
      <c r="G723" s="180">
        <f>SUM(G722,G718)</f>
        <v>100.96930099999999</v>
      </c>
    </row>
    <row r="724" spans="1:7" ht="14.25" x14ac:dyDescent="0.2">
      <c r="A724" s="177"/>
      <c r="B724" s="178"/>
      <c r="C724" s="569"/>
      <c r="D724" s="569"/>
      <c r="E724" s="178"/>
      <c r="F724" s="178"/>
      <c r="G724" s="184"/>
    </row>
    <row r="725" spans="1:7" ht="14.25" x14ac:dyDescent="0.2">
      <c r="A725" s="570" t="s">
        <v>3102</v>
      </c>
      <c r="B725" s="571"/>
      <c r="C725" s="571"/>
      <c r="D725" s="571"/>
      <c r="E725" s="571"/>
      <c r="F725" s="571"/>
      <c r="G725" s="572"/>
    </row>
    <row r="726" spans="1:7" ht="28.5" x14ac:dyDescent="0.2">
      <c r="A726" s="558" t="s">
        <v>2930</v>
      </c>
      <c r="B726" s="559"/>
      <c r="C726" s="150" t="s">
        <v>2874</v>
      </c>
      <c r="D726" s="150" t="s">
        <v>2875</v>
      </c>
      <c r="E726" s="150" t="s">
        <v>2876</v>
      </c>
      <c r="F726" s="150" t="s">
        <v>2877</v>
      </c>
      <c r="G726" s="174" t="s">
        <v>127</v>
      </c>
    </row>
    <row r="727" spans="1:7" ht="14.25" x14ac:dyDescent="0.2">
      <c r="A727" s="175" t="s">
        <v>3103</v>
      </c>
      <c r="B727" s="152" t="s">
        <v>1877</v>
      </c>
      <c r="C727" s="151" t="s">
        <v>68</v>
      </c>
      <c r="D727" s="151" t="s">
        <v>1514</v>
      </c>
      <c r="E727" s="153">
        <v>1.83E-2</v>
      </c>
      <c r="F727" s="154">
        <v>28.45</v>
      </c>
      <c r="G727" s="176">
        <f t="shared" ref="G727:G728" si="92">F727*E727</f>
        <v>0.52063499999999996</v>
      </c>
    </row>
    <row r="728" spans="1:7" ht="14.25" x14ac:dyDescent="0.2">
      <c r="A728" s="175" t="s">
        <v>3104</v>
      </c>
      <c r="B728" s="152" t="s">
        <v>1875</v>
      </c>
      <c r="C728" s="151" t="s">
        <v>68</v>
      </c>
      <c r="D728" s="151" t="s">
        <v>1517</v>
      </c>
      <c r="E728" s="153">
        <f>E727</f>
        <v>1.83E-2</v>
      </c>
      <c r="F728" s="154">
        <v>29.28</v>
      </c>
      <c r="G728" s="176">
        <f t="shared" si="92"/>
        <v>0.53582400000000008</v>
      </c>
    </row>
    <row r="729" spans="1:7" ht="14.25" x14ac:dyDescent="0.2">
      <c r="A729" s="177"/>
      <c r="B729" s="178"/>
      <c r="C729" s="178"/>
      <c r="D729" s="178"/>
      <c r="E729" s="557" t="s">
        <v>2933</v>
      </c>
      <c r="F729" s="557"/>
      <c r="G729" s="179">
        <f>SUM(G727:G728)</f>
        <v>1.056459</v>
      </c>
    </row>
    <row r="730" spans="1:7" ht="28.5" x14ac:dyDescent="0.2">
      <c r="A730" s="558" t="s">
        <v>1495</v>
      </c>
      <c r="B730" s="559"/>
      <c r="C730" s="150" t="s">
        <v>2874</v>
      </c>
      <c r="D730" s="150" t="s">
        <v>2875</v>
      </c>
      <c r="E730" s="150" t="s">
        <v>2876</v>
      </c>
      <c r="F730" s="150" t="s">
        <v>2877</v>
      </c>
      <c r="G730" s="174" t="s">
        <v>127</v>
      </c>
    </row>
    <row r="731" spans="1:7" ht="14.25" x14ac:dyDescent="0.2">
      <c r="A731" s="175" t="s">
        <v>3105</v>
      </c>
      <c r="B731" s="152" t="s">
        <v>3106</v>
      </c>
      <c r="C731" s="151" t="s">
        <v>68</v>
      </c>
      <c r="D731" s="151" t="s">
        <v>8</v>
      </c>
      <c r="E731" s="153">
        <v>1.05</v>
      </c>
      <c r="F731" s="154">
        <v>45.05</v>
      </c>
      <c r="G731" s="176">
        <f t="shared" ref="G731:G735" si="93">F731*E731</f>
        <v>47.302500000000002</v>
      </c>
    </row>
    <row r="732" spans="1:7" ht="14.25" x14ac:dyDescent="0.2">
      <c r="A732" s="175" t="s">
        <v>3107</v>
      </c>
      <c r="B732" s="152" t="s">
        <v>1523</v>
      </c>
      <c r="C732" s="151" t="s">
        <v>68</v>
      </c>
      <c r="D732" s="151" t="s">
        <v>25</v>
      </c>
      <c r="E732" s="153">
        <v>1.2999999999999999E-2</v>
      </c>
      <c r="F732" s="154">
        <v>14.25</v>
      </c>
      <c r="G732" s="176">
        <f t="shared" si="93"/>
        <v>0.18525</v>
      </c>
    </row>
    <row r="733" spans="1:7" ht="14.25" x14ac:dyDescent="0.2">
      <c r="A733" s="175" t="s">
        <v>3108</v>
      </c>
      <c r="B733" s="152" t="s">
        <v>3109</v>
      </c>
      <c r="C733" s="151" t="s">
        <v>68</v>
      </c>
      <c r="D733" s="151" t="s">
        <v>25</v>
      </c>
      <c r="E733" s="153">
        <v>2.3999999999999998E-3</v>
      </c>
      <c r="F733" s="154">
        <v>60.54</v>
      </c>
      <c r="G733" s="176">
        <f t="shared" si="93"/>
        <v>0.14529599999999998</v>
      </c>
    </row>
    <row r="734" spans="1:7" ht="14.25" x14ac:dyDescent="0.2">
      <c r="A734" s="175" t="s">
        <v>2995</v>
      </c>
      <c r="B734" s="152" t="s">
        <v>2996</v>
      </c>
      <c r="C734" s="151" t="s">
        <v>68</v>
      </c>
      <c r="D734" s="151" t="s">
        <v>2997</v>
      </c>
      <c r="E734" s="153">
        <v>8.1000000000000003E-2</v>
      </c>
      <c r="F734" s="154">
        <v>34.1</v>
      </c>
      <c r="G734" s="176">
        <f t="shared" si="93"/>
        <v>2.7621000000000002</v>
      </c>
    </row>
    <row r="735" spans="1:7" ht="14.25" x14ac:dyDescent="0.2">
      <c r="A735" s="175" t="s">
        <v>3110</v>
      </c>
      <c r="B735" s="152" t="s">
        <v>3111</v>
      </c>
      <c r="C735" s="151" t="s">
        <v>68</v>
      </c>
      <c r="D735" s="151" t="s">
        <v>25</v>
      </c>
      <c r="E735" s="153">
        <v>4.1399999999999999E-2</v>
      </c>
      <c r="F735" s="154">
        <v>233.59</v>
      </c>
      <c r="G735" s="176">
        <f t="shared" si="93"/>
        <v>9.6706260000000004</v>
      </c>
    </row>
    <row r="736" spans="1:7" ht="14.25" x14ac:dyDescent="0.2">
      <c r="A736" s="177"/>
      <c r="B736" s="178"/>
      <c r="C736" s="178"/>
      <c r="D736" s="178"/>
      <c r="E736" s="557" t="s">
        <v>2892</v>
      </c>
      <c r="F736" s="557"/>
      <c r="G736" s="179">
        <f>SUM(G731:G735)</f>
        <v>60.06577200000001</v>
      </c>
    </row>
    <row r="737" spans="1:7" ht="28.5" x14ac:dyDescent="0.2">
      <c r="A737" s="558" t="s">
        <v>2893</v>
      </c>
      <c r="B737" s="559"/>
      <c r="C737" s="150" t="s">
        <v>2874</v>
      </c>
      <c r="D737" s="150" t="s">
        <v>2875</v>
      </c>
      <c r="E737" s="150" t="s">
        <v>2876</v>
      </c>
      <c r="F737" s="150" t="s">
        <v>2877</v>
      </c>
      <c r="G737" s="174" t="s">
        <v>127</v>
      </c>
    </row>
    <row r="738" spans="1:7" ht="14.25" x14ac:dyDescent="0.2">
      <c r="A738" s="175" t="s">
        <v>2900</v>
      </c>
      <c r="B738" s="152" t="s">
        <v>1487</v>
      </c>
      <c r="C738" s="151" t="s">
        <v>68</v>
      </c>
      <c r="D738" s="151" t="s">
        <v>1489</v>
      </c>
      <c r="E738" s="153">
        <v>0.371</v>
      </c>
      <c r="F738" s="154">
        <v>28.17</v>
      </c>
      <c r="G738" s="176">
        <f t="shared" ref="G738:G739" si="94">F738*E738</f>
        <v>10.451070000000001</v>
      </c>
    </row>
    <row r="739" spans="1:7" ht="14.25" x14ac:dyDescent="0.2">
      <c r="A739" s="175" t="s">
        <v>3112</v>
      </c>
      <c r="B739" s="152" t="s">
        <v>1879</v>
      </c>
      <c r="C739" s="151" t="s">
        <v>68</v>
      </c>
      <c r="D739" s="151" t="s">
        <v>1489</v>
      </c>
      <c r="E739" s="153">
        <v>0.27700000000000002</v>
      </c>
      <c r="F739" s="154">
        <v>32.17</v>
      </c>
      <c r="G739" s="176">
        <f t="shared" si="94"/>
        <v>8.9110900000000015</v>
      </c>
    </row>
    <row r="740" spans="1:7" ht="14.25" x14ac:dyDescent="0.2">
      <c r="A740" s="177"/>
      <c r="B740" s="178"/>
      <c r="C740" s="178"/>
      <c r="D740" s="178"/>
      <c r="E740" s="557" t="s">
        <v>2902</v>
      </c>
      <c r="F740" s="557"/>
      <c r="G740" s="179">
        <f>SUM(G738:G739)</f>
        <v>19.362160000000003</v>
      </c>
    </row>
    <row r="741" spans="1:7" ht="14.25" x14ac:dyDescent="0.2">
      <c r="A741" s="177"/>
      <c r="B741" s="178"/>
      <c r="C741" s="178"/>
      <c r="D741" s="178"/>
      <c r="E741" s="563" t="s">
        <v>2907</v>
      </c>
      <c r="F741" s="563"/>
      <c r="G741" s="180">
        <f>SUM(G740,G736,G729)</f>
        <v>80.484391000000016</v>
      </c>
    </row>
    <row r="742" spans="1:7" ht="14.25" x14ac:dyDescent="0.2">
      <c r="A742" s="177"/>
      <c r="B742" s="178"/>
      <c r="C742" s="569"/>
      <c r="D742" s="569"/>
      <c r="E742" s="178"/>
      <c r="F742" s="178"/>
      <c r="G742" s="184"/>
    </row>
    <row r="743" spans="1:7" ht="14.25" x14ac:dyDescent="0.2">
      <c r="A743" s="570" t="s">
        <v>3113</v>
      </c>
      <c r="B743" s="571"/>
      <c r="C743" s="571"/>
      <c r="D743" s="571"/>
      <c r="E743" s="571"/>
      <c r="F743" s="571"/>
      <c r="G743" s="572"/>
    </row>
    <row r="744" spans="1:7" ht="28.5" x14ac:dyDescent="0.2">
      <c r="A744" s="558" t="s">
        <v>2930</v>
      </c>
      <c r="B744" s="559"/>
      <c r="C744" s="150" t="s">
        <v>2874</v>
      </c>
      <c r="D744" s="150" t="s">
        <v>2875</v>
      </c>
      <c r="E744" s="150" t="s">
        <v>2876</v>
      </c>
      <c r="F744" s="150" t="s">
        <v>2877</v>
      </c>
      <c r="G744" s="174" t="s">
        <v>127</v>
      </c>
    </row>
    <row r="745" spans="1:7" ht="14.25" x14ac:dyDescent="0.2">
      <c r="A745" s="175" t="s">
        <v>3103</v>
      </c>
      <c r="B745" s="152" t="s">
        <v>1877</v>
      </c>
      <c r="C745" s="151" t="s">
        <v>68</v>
      </c>
      <c r="D745" s="151" t="s">
        <v>1514</v>
      </c>
      <c r="E745" s="153">
        <v>1.83E-2</v>
      </c>
      <c r="F745" s="154">
        <v>28.45</v>
      </c>
      <c r="G745" s="176">
        <f t="shared" ref="G745:G746" si="95">F745*E745</f>
        <v>0.52063499999999996</v>
      </c>
    </row>
    <row r="746" spans="1:7" ht="14.25" x14ac:dyDescent="0.2">
      <c r="A746" s="175" t="s">
        <v>3104</v>
      </c>
      <c r="B746" s="152" t="s">
        <v>1875</v>
      </c>
      <c r="C746" s="151" t="s">
        <v>68</v>
      </c>
      <c r="D746" s="151" t="s">
        <v>1517</v>
      </c>
      <c r="E746" s="153">
        <v>1.32E-2</v>
      </c>
      <c r="F746" s="154">
        <v>29.28</v>
      </c>
      <c r="G746" s="176">
        <f t="shared" si="95"/>
        <v>0.38649600000000001</v>
      </c>
    </row>
    <row r="747" spans="1:7" ht="14.25" x14ac:dyDescent="0.2">
      <c r="A747" s="177"/>
      <c r="B747" s="178"/>
      <c r="C747" s="178"/>
      <c r="D747" s="178"/>
      <c r="E747" s="557" t="s">
        <v>2933</v>
      </c>
      <c r="F747" s="557"/>
      <c r="G747" s="179">
        <f>SUM(G745:G746)</f>
        <v>0.90713099999999991</v>
      </c>
    </row>
    <row r="748" spans="1:7" ht="28.5" x14ac:dyDescent="0.2">
      <c r="A748" s="558" t="s">
        <v>1495</v>
      </c>
      <c r="B748" s="559"/>
      <c r="C748" s="150" t="s">
        <v>2874</v>
      </c>
      <c r="D748" s="150" t="s">
        <v>2875</v>
      </c>
      <c r="E748" s="150" t="s">
        <v>2876</v>
      </c>
      <c r="F748" s="150" t="s">
        <v>2877</v>
      </c>
      <c r="G748" s="174" t="s">
        <v>127</v>
      </c>
    </row>
    <row r="749" spans="1:7" ht="14.25" x14ac:dyDescent="0.2">
      <c r="A749" s="175" t="s">
        <v>3105</v>
      </c>
      <c r="B749" s="152" t="s">
        <v>3106</v>
      </c>
      <c r="C749" s="151" t="s">
        <v>68</v>
      </c>
      <c r="D749" s="151" t="s">
        <v>8</v>
      </c>
      <c r="E749" s="153">
        <v>1.05</v>
      </c>
      <c r="F749" s="154">
        <v>45.05</v>
      </c>
      <c r="G749" s="176">
        <f t="shared" ref="G749:G753" si="96">F749*E749</f>
        <v>47.302500000000002</v>
      </c>
    </row>
    <row r="750" spans="1:7" ht="14.25" x14ac:dyDescent="0.2">
      <c r="A750" s="175" t="s">
        <v>3107</v>
      </c>
      <c r="B750" s="152" t="s">
        <v>1523</v>
      </c>
      <c r="C750" s="151" t="s">
        <v>68</v>
      </c>
      <c r="D750" s="151" t="s">
        <v>25</v>
      </c>
      <c r="E750" s="153">
        <v>1.2999999999999999E-2</v>
      </c>
      <c r="F750" s="154">
        <v>14.25</v>
      </c>
      <c r="G750" s="176">
        <f t="shared" si="96"/>
        <v>0.18525</v>
      </c>
    </row>
    <row r="751" spans="1:7" ht="14.25" x14ac:dyDescent="0.2">
      <c r="A751" s="175" t="s">
        <v>3108</v>
      </c>
      <c r="B751" s="152" t="s">
        <v>3109</v>
      </c>
      <c r="C751" s="151" t="s">
        <v>68</v>
      </c>
      <c r="D751" s="151" t="s">
        <v>25</v>
      </c>
      <c r="E751" s="153">
        <v>2.3999999999999998E-3</v>
      </c>
      <c r="F751" s="154">
        <v>60.54</v>
      </c>
      <c r="G751" s="176">
        <f t="shared" si="96"/>
        <v>0.14529599999999998</v>
      </c>
    </row>
    <row r="752" spans="1:7" ht="14.25" x14ac:dyDescent="0.2">
      <c r="A752" s="175" t="s">
        <v>2995</v>
      </c>
      <c r="B752" s="152" t="s">
        <v>2996</v>
      </c>
      <c r="C752" s="151" t="s">
        <v>68</v>
      </c>
      <c r="D752" s="151" t="s">
        <v>2997</v>
      </c>
      <c r="E752" s="153">
        <v>8.1000000000000003E-2</v>
      </c>
      <c r="F752" s="154">
        <v>34.1</v>
      </c>
      <c r="G752" s="176">
        <f t="shared" si="96"/>
        <v>2.7621000000000002</v>
      </c>
    </row>
    <row r="753" spans="1:7" ht="14.25" x14ac:dyDescent="0.2">
      <c r="A753" s="175" t="s">
        <v>3110</v>
      </c>
      <c r="B753" s="152" t="s">
        <v>3111</v>
      </c>
      <c r="C753" s="151" t="s">
        <v>68</v>
      </c>
      <c r="D753" s="151" t="s">
        <v>25</v>
      </c>
      <c r="E753" s="153">
        <v>4.2049999999999997E-2</v>
      </c>
      <c r="F753" s="154">
        <v>233.59</v>
      </c>
      <c r="G753" s="176">
        <f t="shared" si="96"/>
        <v>9.822459499999999</v>
      </c>
    </row>
    <row r="754" spans="1:7" ht="14.25" x14ac:dyDescent="0.2">
      <c r="A754" s="177"/>
      <c r="B754" s="178"/>
      <c r="C754" s="178"/>
      <c r="D754" s="178"/>
      <c r="E754" s="557" t="s">
        <v>2892</v>
      </c>
      <c r="F754" s="557"/>
      <c r="G754" s="179">
        <f>SUM(G749:G753)</f>
        <v>60.217605500000012</v>
      </c>
    </row>
    <row r="755" spans="1:7" ht="28.5" x14ac:dyDescent="0.2">
      <c r="A755" s="558" t="s">
        <v>2893</v>
      </c>
      <c r="B755" s="559"/>
      <c r="C755" s="150" t="s">
        <v>2874</v>
      </c>
      <c r="D755" s="150" t="s">
        <v>2875</v>
      </c>
      <c r="E755" s="150" t="s">
        <v>2876</v>
      </c>
      <c r="F755" s="150" t="s">
        <v>2877</v>
      </c>
      <c r="G755" s="174" t="s">
        <v>127</v>
      </c>
    </row>
    <row r="756" spans="1:7" ht="14.25" x14ac:dyDescent="0.2">
      <c r="A756" s="175" t="s">
        <v>2900</v>
      </c>
      <c r="B756" s="152" t="s">
        <v>1487</v>
      </c>
      <c r="C756" s="151" t="s">
        <v>68</v>
      </c>
      <c r="D756" s="151" t="s">
        <v>1489</v>
      </c>
      <c r="E756" s="153">
        <v>0.371</v>
      </c>
      <c r="F756" s="154">
        <v>28.17</v>
      </c>
      <c r="G756" s="176">
        <f t="shared" ref="G756:G757" si="97">F756*E756</f>
        <v>10.451070000000001</v>
      </c>
    </row>
    <row r="757" spans="1:7" ht="14.25" x14ac:dyDescent="0.2">
      <c r="A757" s="175" t="s">
        <v>3112</v>
      </c>
      <c r="B757" s="152" t="s">
        <v>1879</v>
      </c>
      <c r="C757" s="151" t="s">
        <v>68</v>
      </c>
      <c r="D757" s="151" t="s">
        <v>1489</v>
      </c>
      <c r="E757" s="153">
        <v>0.27700000000000002</v>
      </c>
      <c r="F757" s="154">
        <v>32.17</v>
      </c>
      <c r="G757" s="176">
        <f t="shared" si="97"/>
        <v>8.9110900000000015</v>
      </c>
    </row>
    <row r="758" spans="1:7" ht="14.25" x14ac:dyDescent="0.2">
      <c r="A758" s="177"/>
      <c r="B758" s="178"/>
      <c r="C758" s="178"/>
      <c r="D758" s="178"/>
      <c r="E758" s="557" t="s">
        <v>2902</v>
      </c>
      <c r="F758" s="557"/>
      <c r="G758" s="179">
        <f>SUM(G756:G757)</f>
        <v>19.362160000000003</v>
      </c>
    </row>
    <row r="759" spans="1:7" ht="14.25" x14ac:dyDescent="0.2">
      <c r="A759" s="177"/>
      <c r="B759" s="178"/>
      <c r="C759" s="178"/>
      <c r="D759" s="178"/>
      <c r="E759" s="563" t="s">
        <v>2907</v>
      </c>
      <c r="F759" s="563"/>
      <c r="G759" s="180">
        <f>SUM(G758,G754,G747)</f>
        <v>80.486896500000014</v>
      </c>
    </row>
    <row r="760" spans="1:7" ht="14.25" x14ac:dyDescent="0.2">
      <c r="A760" s="177"/>
      <c r="B760" s="178"/>
      <c r="C760" s="569"/>
      <c r="D760" s="569"/>
      <c r="E760" s="178"/>
      <c r="F760" s="178"/>
      <c r="G760" s="184"/>
    </row>
    <row r="761" spans="1:7" ht="14.25" x14ac:dyDescent="0.2">
      <c r="A761" s="570" t="s">
        <v>3114</v>
      </c>
      <c r="B761" s="571"/>
      <c r="C761" s="571"/>
      <c r="D761" s="571"/>
      <c r="E761" s="571"/>
      <c r="F761" s="571"/>
      <c r="G761" s="572"/>
    </row>
    <row r="762" spans="1:7" ht="28.5" x14ac:dyDescent="0.2">
      <c r="A762" s="558" t="s">
        <v>2930</v>
      </c>
      <c r="B762" s="559"/>
      <c r="C762" s="150" t="s">
        <v>2874</v>
      </c>
      <c r="D762" s="150" t="s">
        <v>2875</v>
      </c>
      <c r="E762" s="150" t="s">
        <v>2876</v>
      </c>
      <c r="F762" s="150" t="s">
        <v>2877</v>
      </c>
      <c r="G762" s="174" t="s">
        <v>127</v>
      </c>
    </row>
    <row r="763" spans="1:7" ht="14.25" x14ac:dyDescent="0.2">
      <c r="A763" s="175" t="s">
        <v>3103</v>
      </c>
      <c r="B763" s="152" t="s">
        <v>1877</v>
      </c>
      <c r="C763" s="151" t="s">
        <v>68</v>
      </c>
      <c r="D763" s="151" t="s">
        <v>1514</v>
      </c>
      <c r="E763" s="153">
        <v>1.83E-2</v>
      </c>
      <c r="F763" s="154">
        <v>28.45</v>
      </c>
      <c r="G763" s="176">
        <f t="shared" ref="G763:G764" si="98">F763*E763</f>
        <v>0.52063499999999996</v>
      </c>
    </row>
    <row r="764" spans="1:7" ht="14.25" x14ac:dyDescent="0.2">
      <c r="A764" s="175" t="s">
        <v>3104</v>
      </c>
      <c r="B764" s="152" t="s">
        <v>1875</v>
      </c>
      <c r="C764" s="151" t="s">
        <v>68</v>
      </c>
      <c r="D764" s="151" t="s">
        <v>1517</v>
      </c>
      <c r="E764" s="153">
        <v>1.32E-2</v>
      </c>
      <c r="F764" s="154">
        <v>29.28</v>
      </c>
      <c r="G764" s="176">
        <f t="shared" si="98"/>
        <v>0.38649600000000001</v>
      </c>
    </row>
    <row r="765" spans="1:7" ht="14.25" customHeight="1" x14ac:dyDescent="0.2">
      <c r="A765" s="177"/>
      <c r="B765" s="178"/>
      <c r="C765" s="178"/>
      <c r="D765" s="178"/>
      <c r="E765" s="557" t="s">
        <v>2933</v>
      </c>
      <c r="F765" s="557"/>
      <c r="G765" s="179">
        <f>SUM(G763:G764)</f>
        <v>0.90713099999999991</v>
      </c>
    </row>
    <row r="766" spans="1:7" ht="28.5" x14ac:dyDescent="0.2">
      <c r="A766" s="558" t="s">
        <v>1495</v>
      </c>
      <c r="B766" s="559"/>
      <c r="C766" s="150" t="s">
        <v>2874</v>
      </c>
      <c r="D766" s="150" t="s">
        <v>2875</v>
      </c>
      <c r="E766" s="150" t="s">
        <v>2876</v>
      </c>
      <c r="F766" s="150" t="s">
        <v>2877</v>
      </c>
      <c r="G766" s="174" t="s">
        <v>127</v>
      </c>
    </row>
    <row r="767" spans="1:7" ht="14.25" x14ac:dyDescent="0.2">
      <c r="A767" s="175" t="s">
        <v>3105</v>
      </c>
      <c r="B767" s="152" t="s">
        <v>3106</v>
      </c>
      <c r="C767" s="151" t="s">
        <v>68</v>
      </c>
      <c r="D767" s="151" t="s">
        <v>8</v>
      </c>
      <c r="E767" s="153">
        <v>1.05</v>
      </c>
      <c r="F767" s="154">
        <v>45.05</v>
      </c>
      <c r="G767" s="176">
        <f t="shared" ref="G767:G771" si="99">F767*E767</f>
        <v>47.302500000000002</v>
      </c>
    </row>
    <row r="768" spans="1:7" ht="14.25" x14ac:dyDescent="0.2">
      <c r="A768" s="175" t="s">
        <v>3107</v>
      </c>
      <c r="B768" s="152" t="s">
        <v>1523</v>
      </c>
      <c r="C768" s="151" t="s">
        <v>68</v>
      </c>
      <c r="D768" s="151" t="s">
        <v>25</v>
      </c>
      <c r="E768" s="153">
        <v>1.2999999999999999E-2</v>
      </c>
      <c r="F768" s="154">
        <v>14.25</v>
      </c>
      <c r="G768" s="176">
        <f t="shared" si="99"/>
        <v>0.18525</v>
      </c>
    </row>
    <row r="769" spans="1:7" ht="14.25" x14ac:dyDescent="0.2">
      <c r="A769" s="175" t="s">
        <v>3108</v>
      </c>
      <c r="B769" s="152" t="s">
        <v>3109</v>
      </c>
      <c r="C769" s="151" t="s">
        <v>68</v>
      </c>
      <c r="D769" s="151" t="s">
        <v>25</v>
      </c>
      <c r="E769" s="153">
        <v>2.3999999999999998E-3</v>
      </c>
      <c r="F769" s="154">
        <v>60.54</v>
      </c>
      <c r="G769" s="176">
        <f t="shared" si="99"/>
        <v>0.14529599999999998</v>
      </c>
    </row>
    <row r="770" spans="1:7" ht="14.25" x14ac:dyDescent="0.2">
      <c r="A770" s="175" t="s">
        <v>2995</v>
      </c>
      <c r="B770" s="152" t="s">
        <v>2996</v>
      </c>
      <c r="C770" s="151" t="s">
        <v>68</v>
      </c>
      <c r="D770" s="151" t="s">
        <v>2997</v>
      </c>
      <c r="E770" s="153">
        <v>8.1000000000000003E-2</v>
      </c>
      <c r="F770" s="154">
        <v>34.1</v>
      </c>
      <c r="G770" s="176">
        <f t="shared" si="99"/>
        <v>2.7621000000000002</v>
      </c>
    </row>
    <row r="771" spans="1:7" ht="14.25" x14ac:dyDescent="0.2">
      <c r="A771" s="175" t="s">
        <v>3110</v>
      </c>
      <c r="B771" s="152" t="s">
        <v>3111</v>
      </c>
      <c r="C771" s="151" t="s">
        <v>68</v>
      </c>
      <c r="D771" s="151" t="s">
        <v>25</v>
      </c>
      <c r="E771" s="153">
        <v>4.2049999999999997E-2</v>
      </c>
      <c r="F771" s="154">
        <v>233.59</v>
      </c>
      <c r="G771" s="176">
        <f t="shared" si="99"/>
        <v>9.822459499999999</v>
      </c>
    </row>
    <row r="772" spans="1:7" ht="14.25" x14ac:dyDescent="0.2">
      <c r="A772" s="177"/>
      <c r="B772" s="178"/>
      <c r="C772" s="178"/>
      <c r="D772" s="178"/>
      <c r="E772" s="557" t="s">
        <v>2892</v>
      </c>
      <c r="F772" s="557"/>
      <c r="G772" s="179">
        <f>SUM(G767:G771)</f>
        <v>60.217605500000012</v>
      </c>
    </row>
    <row r="773" spans="1:7" ht="28.5" x14ac:dyDescent="0.2">
      <c r="A773" s="558" t="s">
        <v>2893</v>
      </c>
      <c r="B773" s="559"/>
      <c r="C773" s="150" t="s">
        <v>2874</v>
      </c>
      <c r="D773" s="150" t="s">
        <v>2875</v>
      </c>
      <c r="E773" s="150" t="s">
        <v>2876</v>
      </c>
      <c r="F773" s="150" t="s">
        <v>2877</v>
      </c>
      <c r="G773" s="174" t="s">
        <v>127</v>
      </c>
    </row>
    <row r="774" spans="1:7" ht="14.25" x14ac:dyDescent="0.2">
      <c r="A774" s="175" t="s">
        <v>2900</v>
      </c>
      <c r="B774" s="152" t="s">
        <v>1487</v>
      </c>
      <c r="C774" s="151" t="s">
        <v>68</v>
      </c>
      <c r="D774" s="151" t="s">
        <v>1489</v>
      </c>
      <c r="E774" s="153">
        <v>0.371</v>
      </c>
      <c r="F774" s="154">
        <v>28.17</v>
      </c>
      <c r="G774" s="176">
        <f t="shared" ref="G774:G775" si="100">F774*E774</f>
        <v>10.451070000000001</v>
      </c>
    </row>
    <row r="775" spans="1:7" ht="14.25" x14ac:dyDescent="0.2">
      <c r="A775" s="175" t="s">
        <v>3112</v>
      </c>
      <c r="B775" s="152" t="s">
        <v>1879</v>
      </c>
      <c r="C775" s="151" t="s">
        <v>68</v>
      </c>
      <c r="D775" s="151" t="s">
        <v>1489</v>
      </c>
      <c r="E775" s="153">
        <v>0.27700000000000002</v>
      </c>
      <c r="F775" s="154">
        <v>32.17</v>
      </c>
      <c r="G775" s="176">
        <f t="shared" si="100"/>
        <v>8.9110900000000015</v>
      </c>
    </row>
    <row r="776" spans="1:7" ht="14.25" customHeight="1" x14ac:dyDescent="0.2">
      <c r="A776" s="177"/>
      <c r="B776" s="178"/>
      <c r="C776" s="178"/>
      <c r="D776" s="178"/>
      <c r="E776" s="557" t="s">
        <v>2902</v>
      </c>
      <c r="F776" s="557"/>
      <c r="G776" s="179">
        <f>SUM(G774:G775)</f>
        <v>19.362160000000003</v>
      </c>
    </row>
    <row r="777" spans="1:7" ht="14.25" x14ac:dyDescent="0.2">
      <c r="A777" s="177"/>
      <c r="B777" s="178"/>
      <c r="C777" s="178"/>
      <c r="D777" s="178"/>
      <c r="E777" s="563" t="s">
        <v>2907</v>
      </c>
      <c r="F777" s="563"/>
      <c r="G777" s="180">
        <f>SUM(G776,G772,G765)</f>
        <v>80.486896500000014</v>
      </c>
    </row>
    <row r="778" spans="1:7" ht="14.25" x14ac:dyDescent="0.2">
      <c r="A778" s="177"/>
      <c r="B778" s="178"/>
      <c r="C778" s="569"/>
      <c r="D778" s="569"/>
      <c r="E778" s="178"/>
      <c r="F778" s="178"/>
      <c r="G778" s="184"/>
    </row>
    <row r="779" spans="1:7" ht="14.25" x14ac:dyDescent="0.2">
      <c r="A779" s="570" t="s">
        <v>3115</v>
      </c>
      <c r="B779" s="571"/>
      <c r="C779" s="571"/>
      <c r="D779" s="571"/>
      <c r="E779" s="571"/>
      <c r="F779" s="571"/>
      <c r="G779" s="572"/>
    </row>
    <row r="780" spans="1:7" ht="28.5" x14ac:dyDescent="0.2">
      <c r="A780" s="558" t="s">
        <v>2930</v>
      </c>
      <c r="B780" s="559"/>
      <c r="C780" s="150" t="s">
        <v>2874</v>
      </c>
      <c r="D780" s="150" t="s">
        <v>2875</v>
      </c>
      <c r="E780" s="150" t="s">
        <v>2876</v>
      </c>
      <c r="F780" s="150" t="s">
        <v>2877</v>
      </c>
      <c r="G780" s="174" t="s">
        <v>127</v>
      </c>
    </row>
    <row r="781" spans="1:7" ht="14.25" x14ac:dyDescent="0.2">
      <c r="A781" s="175" t="s">
        <v>3103</v>
      </c>
      <c r="B781" s="152" t="s">
        <v>1877</v>
      </c>
      <c r="C781" s="151" t="s">
        <v>68</v>
      </c>
      <c r="D781" s="151" t="s">
        <v>1514</v>
      </c>
      <c r="E781" s="153">
        <v>1.83E-2</v>
      </c>
      <c r="F781" s="154">
        <v>28.45</v>
      </c>
      <c r="G781" s="176">
        <f t="shared" ref="G781:G782" si="101">F781*E781</f>
        <v>0.52063499999999996</v>
      </c>
    </row>
    <row r="782" spans="1:7" ht="14.25" x14ac:dyDescent="0.2">
      <c r="A782" s="175" t="s">
        <v>3104</v>
      </c>
      <c r="B782" s="152" t="s">
        <v>1875</v>
      </c>
      <c r="C782" s="151" t="s">
        <v>68</v>
      </c>
      <c r="D782" s="151" t="s">
        <v>1517</v>
      </c>
      <c r="E782" s="153">
        <v>1.32E-2</v>
      </c>
      <c r="F782" s="154">
        <v>29.28</v>
      </c>
      <c r="G782" s="176">
        <f t="shared" si="101"/>
        <v>0.38649600000000001</v>
      </c>
    </row>
    <row r="783" spans="1:7" ht="14.25" x14ac:dyDescent="0.2">
      <c r="A783" s="177"/>
      <c r="B783" s="178"/>
      <c r="C783" s="178"/>
      <c r="D783" s="178"/>
      <c r="E783" s="557" t="s">
        <v>2933</v>
      </c>
      <c r="F783" s="557"/>
      <c r="G783" s="179">
        <f>SUM(G781:G782)</f>
        <v>0.90713099999999991</v>
      </c>
    </row>
    <row r="784" spans="1:7" ht="28.5" x14ac:dyDescent="0.2">
      <c r="A784" s="558" t="s">
        <v>1495</v>
      </c>
      <c r="B784" s="559"/>
      <c r="C784" s="150" t="s">
        <v>2874</v>
      </c>
      <c r="D784" s="150" t="s">
        <v>2875</v>
      </c>
      <c r="E784" s="150" t="s">
        <v>2876</v>
      </c>
      <c r="F784" s="150" t="s">
        <v>2877</v>
      </c>
      <c r="G784" s="174" t="s">
        <v>127</v>
      </c>
    </row>
    <row r="785" spans="1:7" ht="14.25" x14ac:dyDescent="0.2">
      <c r="A785" s="175" t="s">
        <v>3105</v>
      </c>
      <c r="B785" s="152" t="s">
        <v>3106</v>
      </c>
      <c r="C785" s="151" t="s">
        <v>68</v>
      </c>
      <c r="D785" s="151" t="s">
        <v>8</v>
      </c>
      <c r="E785" s="153">
        <v>1.05</v>
      </c>
      <c r="F785" s="154">
        <v>45.05</v>
      </c>
      <c r="G785" s="176">
        <f t="shared" ref="G785:G789" si="102">F785*E785</f>
        <v>47.302500000000002</v>
      </c>
    </row>
    <row r="786" spans="1:7" ht="14.25" x14ac:dyDescent="0.2">
      <c r="A786" s="175" t="s">
        <v>3107</v>
      </c>
      <c r="B786" s="152" t="s">
        <v>1523</v>
      </c>
      <c r="C786" s="151" t="s">
        <v>68</v>
      </c>
      <c r="D786" s="151" t="s">
        <v>25</v>
      </c>
      <c r="E786" s="153">
        <v>1.2999999999999999E-2</v>
      </c>
      <c r="F786" s="154">
        <v>14.25</v>
      </c>
      <c r="G786" s="176">
        <f t="shared" si="102"/>
        <v>0.18525</v>
      </c>
    </row>
    <row r="787" spans="1:7" ht="14.25" x14ac:dyDescent="0.2">
      <c r="A787" s="175" t="s">
        <v>3108</v>
      </c>
      <c r="B787" s="152" t="s">
        <v>3109</v>
      </c>
      <c r="C787" s="151" t="s">
        <v>68</v>
      </c>
      <c r="D787" s="151" t="s">
        <v>25</v>
      </c>
      <c r="E787" s="153">
        <v>2.3999999999999998E-3</v>
      </c>
      <c r="F787" s="154">
        <v>60.54</v>
      </c>
      <c r="G787" s="176">
        <f t="shared" si="102"/>
        <v>0.14529599999999998</v>
      </c>
    </row>
    <row r="788" spans="1:7" ht="14.25" x14ac:dyDescent="0.2">
      <c r="A788" s="175" t="s">
        <v>2995</v>
      </c>
      <c r="B788" s="152" t="s">
        <v>2996</v>
      </c>
      <c r="C788" s="151" t="s">
        <v>68</v>
      </c>
      <c r="D788" s="151" t="s">
        <v>2997</v>
      </c>
      <c r="E788" s="153">
        <v>8.1000000000000003E-2</v>
      </c>
      <c r="F788" s="154">
        <v>34.1</v>
      </c>
      <c r="G788" s="176">
        <f t="shared" si="102"/>
        <v>2.7621000000000002</v>
      </c>
    </row>
    <row r="789" spans="1:7" ht="14.25" x14ac:dyDescent="0.2">
      <c r="A789" s="175" t="s">
        <v>3110</v>
      </c>
      <c r="B789" s="152" t="s">
        <v>3111</v>
      </c>
      <c r="C789" s="151" t="s">
        <v>68</v>
      </c>
      <c r="D789" s="151" t="s">
        <v>25</v>
      </c>
      <c r="E789" s="153">
        <v>4.8899999999999999E-2</v>
      </c>
      <c r="F789" s="154">
        <v>233.59</v>
      </c>
      <c r="G789" s="176">
        <f t="shared" si="102"/>
        <v>11.422551</v>
      </c>
    </row>
    <row r="790" spans="1:7" ht="14.25" x14ac:dyDescent="0.2">
      <c r="A790" s="177"/>
      <c r="B790" s="178"/>
      <c r="C790" s="178"/>
      <c r="D790" s="178"/>
      <c r="E790" s="557" t="s">
        <v>2892</v>
      </c>
      <c r="F790" s="557"/>
      <c r="G790" s="179">
        <f>SUM(G785:G789)</f>
        <v>61.81769700000001</v>
      </c>
    </row>
    <row r="791" spans="1:7" ht="28.5" x14ac:dyDescent="0.2">
      <c r="A791" s="558" t="s">
        <v>2893</v>
      </c>
      <c r="B791" s="559"/>
      <c r="C791" s="150" t="s">
        <v>2874</v>
      </c>
      <c r="D791" s="150" t="s">
        <v>2875</v>
      </c>
      <c r="E791" s="150" t="s">
        <v>2876</v>
      </c>
      <c r="F791" s="150" t="s">
        <v>2877</v>
      </c>
      <c r="G791" s="174" t="s">
        <v>127</v>
      </c>
    </row>
    <row r="792" spans="1:7" ht="14.25" x14ac:dyDescent="0.2">
      <c r="A792" s="175" t="s">
        <v>2900</v>
      </c>
      <c r="B792" s="152" t="s">
        <v>1487</v>
      </c>
      <c r="C792" s="151" t="s">
        <v>68</v>
      </c>
      <c r="D792" s="151" t="s">
        <v>1489</v>
      </c>
      <c r="E792" s="153">
        <v>0.371</v>
      </c>
      <c r="F792" s="154">
        <v>28.17</v>
      </c>
      <c r="G792" s="176">
        <f t="shared" ref="G792:G793" si="103">F792*E792</f>
        <v>10.451070000000001</v>
      </c>
    </row>
    <row r="793" spans="1:7" ht="14.25" x14ac:dyDescent="0.2">
      <c r="A793" s="175" t="s">
        <v>3112</v>
      </c>
      <c r="B793" s="152" t="s">
        <v>1879</v>
      </c>
      <c r="C793" s="151" t="s">
        <v>68</v>
      </c>
      <c r="D793" s="151" t="s">
        <v>1489</v>
      </c>
      <c r="E793" s="153">
        <v>0.27700000000000002</v>
      </c>
      <c r="F793" s="154">
        <v>32.17</v>
      </c>
      <c r="G793" s="176">
        <f t="shared" si="103"/>
        <v>8.9110900000000015</v>
      </c>
    </row>
    <row r="794" spans="1:7" ht="14.25" x14ac:dyDescent="0.2">
      <c r="A794" s="177"/>
      <c r="B794" s="178"/>
      <c r="C794" s="178"/>
      <c r="D794" s="178"/>
      <c r="E794" s="557" t="s">
        <v>2902</v>
      </c>
      <c r="F794" s="557"/>
      <c r="G794" s="179">
        <f>SUM(G792:G793)</f>
        <v>19.362160000000003</v>
      </c>
    </row>
    <row r="795" spans="1:7" ht="14.25" x14ac:dyDescent="0.2">
      <c r="A795" s="177"/>
      <c r="B795" s="178"/>
      <c r="C795" s="178"/>
      <c r="D795" s="178"/>
      <c r="E795" s="563" t="s">
        <v>2907</v>
      </c>
      <c r="F795" s="563"/>
      <c r="G795" s="180">
        <f>SUM(G794,G790,G783)</f>
        <v>82.086988000000019</v>
      </c>
    </row>
    <row r="796" spans="1:7" ht="14.25" x14ac:dyDescent="0.2">
      <c r="A796" s="177"/>
      <c r="B796" s="178"/>
      <c r="C796" s="569"/>
      <c r="D796" s="569"/>
      <c r="E796" s="178"/>
      <c r="F796" s="178"/>
      <c r="G796" s="184"/>
    </row>
    <row r="797" spans="1:7" ht="14.25" x14ac:dyDescent="0.2">
      <c r="A797" s="570" t="s">
        <v>3116</v>
      </c>
      <c r="B797" s="571"/>
      <c r="C797" s="571"/>
      <c r="D797" s="571"/>
      <c r="E797" s="571"/>
      <c r="F797" s="571"/>
      <c r="G797" s="572"/>
    </row>
    <row r="798" spans="1:7" ht="28.5" x14ac:dyDescent="0.2">
      <c r="A798" s="558" t="s">
        <v>2930</v>
      </c>
      <c r="B798" s="559"/>
      <c r="C798" s="150" t="s">
        <v>2874</v>
      </c>
      <c r="D798" s="150" t="s">
        <v>2875</v>
      </c>
      <c r="E798" s="150" t="s">
        <v>2876</v>
      </c>
      <c r="F798" s="150" t="s">
        <v>2877</v>
      </c>
      <c r="G798" s="174" t="s">
        <v>127</v>
      </c>
    </row>
    <row r="799" spans="1:7" ht="14.25" x14ac:dyDescent="0.2">
      <c r="A799" s="175" t="s">
        <v>3103</v>
      </c>
      <c r="B799" s="152" t="s">
        <v>1877</v>
      </c>
      <c r="C799" s="151" t="s">
        <v>68</v>
      </c>
      <c r="D799" s="151" t="s">
        <v>1514</v>
      </c>
      <c r="E799" s="153">
        <v>1.83E-2</v>
      </c>
      <c r="F799" s="154">
        <v>28.45</v>
      </c>
      <c r="G799" s="176">
        <f t="shared" ref="G799:G800" si="104">F799*E799</f>
        <v>0.52063499999999996</v>
      </c>
    </row>
    <row r="800" spans="1:7" ht="14.25" x14ac:dyDescent="0.2">
      <c r="A800" s="175" t="s">
        <v>3104</v>
      </c>
      <c r="B800" s="152" t="s">
        <v>1875</v>
      </c>
      <c r="C800" s="151" t="s">
        <v>68</v>
      </c>
      <c r="D800" s="151" t="s">
        <v>1517</v>
      </c>
      <c r="E800" s="153">
        <v>1.32E-2</v>
      </c>
      <c r="F800" s="154">
        <v>29.28</v>
      </c>
      <c r="G800" s="176">
        <f t="shared" si="104"/>
        <v>0.38649600000000001</v>
      </c>
    </row>
    <row r="801" spans="1:7" ht="14.25" customHeight="1" x14ac:dyDescent="0.2">
      <c r="A801" s="177"/>
      <c r="B801" s="178"/>
      <c r="C801" s="178"/>
      <c r="D801" s="178"/>
      <c r="E801" s="557" t="s">
        <v>2933</v>
      </c>
      <c r="F801" s="557"/>
      <c r="G801" s="179">
        <f>SUM(G799:G800)</f>
        <v>0.90713099999999991</v>
      </c>
    </row>
    <row r="802" spans="1:7" ht="28.5" x14ac:dyDescent="0.2">
      <c r="A802" s="558" t="s">
        <v>1495</v>
      </c>
      <c r="B802" s="559"/>
      <c r="C802" s="150" t="s">
        <v>2874</v>
      </c>
      <c r="D802" s="150" t="s">
        <v>2875</v>
      </c>
      <c r="E802" s="150" t="s">
        <v>2876</v>
      </c>
      <c r="F802" s="150" t="s">
        <v>2877</v>
      </c>
      <c r="G802" s="174" t="s">
        <v>127</v>
      </c>
    </row>
    <row r="803" spans="1:7" ht="14.25" x14ac:dyDescent="0.2">
      <c r="A803" s="175" t="s">
        <v>3105</v>
      </c>
      <c r="B803" s="152" t="s">
        <v>3106</v>
      </c>
      <c r="C803" s="151" t="s">
        <v>68</v>
      </c>
      <c r="D803" s="151" t="s">
        <v>8</v>
      </c>
      <c r="E803" s="153">
        <v>1.05</v>
      </c>
      <c r="F803" s="154">
        <v>45.05</v>
      </c>
      <c r="G803" s="176">
        <f t="shared" ref="G803:G807" si="105">F803*E803</f>
        <v>47.302500000000002</v>
      </c>
    </row>
    <row r="804" spans="1:7" ht="14.25" x14ac:dyDescent="0.2">
      <c r="A804" s="175" t="s">
        <v>3107</v>
      </c>
      <c r="B804" s="152" t="s">
        <v>1523</v>
      </c>
      <c r="C804" s="151" t="s">
        <v>68</v>
      </c>
      <c r="D804" s="151" t="s">
        <v>25</v>
      </c>
      <c r="E804" s="153">
        <v>1.2999999999999999E-2</v>
      </c>
      <c r="F804" s="154">
        <v>14.25</v>
      </c>
      <c r="G804" s="176">
        <f t="shared" si="105"/>
        <v>0.18525</v>
      </c>
    </row>
    <row r="805" spans="1:7" ht="14.25" x14ac:dyDescent="0.2">
      <c r="A805" s="175" t="s">
        <v>3108</v>
      </c>
      <c r="B805" s="152" t="s">
        <v>3109</v>
      </c>
      <c r="C805" s="151" t="s">
        <v>68</v>
      </c>
      <c r="D805" s="151" t="s">
        <v>25</v>
      </c>
      <c r="E805" s="153">
        <v>2.3999999999999998E-3</v>
      </c>
      <c r="F805" s="154">
        <v>60.54</v>
      </c>
      <c r="G805" s="176">
        <f t="shared" si="105"/>
        <v>0.14529599999999998</v>
      </c>
    </row>
    <row r="806" spans="1:7" ht="14.25" x14ac:dyDescent="0.2">
      <c r="A806" s="175" t="s">
        <v>2995</v>
      </c>
      <c r="B806" s="152" t="s">
        <v>2996</v>
      </c>
      <c r="C806" s="151" t="s">
        <v>68</v>
      </c>
      <c r="D806" s="151" t="s">
        <v>2997</v>
      </c>
      <c r="E806" s="153">
        <v>8.1000000000000003E-2</v>
      </c>
      <c r="F806" s="154">
        <v>34.1</v>
      </c>
      <c r="G806" s="176">
        <f t="shared" si="105"/>
        <v>2.7621000000000002</v>
      </c>
    </row>
    <row r="807" spans="1:7" ht="14.25" x14ac:dyDescent="0.2">
      <c r="A807" s="175" t="s">
        <v>3110</v>
      </c>
      <c r="B807" s="152" t="s">
        <v>3111</v>
      </c>
      <c r="C807" s="151" t="s">
        <v>68</v>
      </c>
      <c r="D807" s="151" t="s">
        <v>25</v>
      </c>
      <c r="E807" s="153">
        <v>4.2049999999999997E-2</v>
      </c>
      <c r="F807" s="154">
        <v>233.59</v>
      </c>
      <c r="G807" s="176">
        <f t="shared" si="105"/>
        <v>9.822459499999999</v>
      </c>
    </row>
    <row r="808" spans="1:7" ht="14.25" x14ac:dyDescent="0.2">
      <c r="A808" s="177"/>
      <c r="B808" s="178"/>
      <c r="C808" s="178"/>
      <c r="D808" s="178"/>
      <c r="E808" s="557" t="s">
        <v>2892</v>
      </c>
      <c r="F808" s="557"/>
      <c r="G808" s="179">
        <f>SUM(G803:G807)</f>
        <v>60.217605500000012</v>
      </c>
    </row>
    <row r="809" spans="1:7" ht="28.5" x14ac:dyDescent="0.2">
      <c r="A809" s="558" t="s">
        <v>2893</v>
      </c>
      <c r="B809" s="559"/>
      <c r="C809" s="150" t="s">
        <v>2874</v>
      </c>
      <c r="D809" s="150" t="s">
        <v>2875</v>
      </c>
      <c r="E809" s="150" t="s">
        <v>2876</v>
      </c>
      <c r="F809" s="150" t="s">
        <v>2877</v>
      </c>
      <c r="G809" s="174" t="s">
        <v>127</v>
      </c>
    </row>
    <row r="810" spans="1:7" ht="14.25" x14ac:dyDescent="0.2">
      <c r="A810" s="175" t="s">
        <v>2900</v>
      </c>
      <c r="B810" s="152" t="s">
        <v>1487</v>
      </c>
      <c r="C810" s="151" t="s">
        <v>68</v>
      </c>
      <c r="D810" s="151" t="s">
        <v>1489</v>
      </c>
      <c r="E810" s="153">
        <v>0.371</v>
      </c>
      <c r="F810" s="154">
        <v>28.17</v>
      </c>
      <c r="G810" s="176">
        <f t="shared" ref="G810:G811" si="106">F810*E810</f>
        <v>10.451070000000001</v>
      </c>
    </row>
    <row r="811" spans="1:7" ht="14.25" x14ac:dyDescent="0.2">
      <c r="A811" s="175" t="s">
        <v>3112</v>
      </c>
      <c r="B811" s="152" t="s">
        <v>1879</v>
      </c>
      <c r="C811" s="151" t="s">
        <v>68</v>
      </c>
      <c r="D811" s="151" t="s">
        <v>1489</v>
      </c>
      <c r="E811" s="153">
        <v>0.27700000000000002</v>
      </c>
      <c r="F811" s="154">
        <v>32.17</v>
      </c>
      <c r="G811" s="176">
        <f t="shared" si="106"/>
        <v>8.9110900000000015</v>
      </c>
    </row>
    <row r="812" spans="1:7" ht="14.25" customHeight="1" x14ac:dyDescent="0.2">
      <c r="A812" s="177"/>
      <c r="B812" s="178"/>
      <c r="C812" s="178"/>
      <c r="D812" s="178"/>
      <c r="E812" s="557" t="s">
        <v>2902</v>
      </c>
      <c r="F812" s="557"/>
      <c r="G812" s="179">
        <f>SUM(G810:G811)</f>
        <v>19.362160000000003</v>
      </c>
    </row>
    <row r="813" spans="1:7" ht="14.25" x14ac:dyDescent="0.2">
      <c r="A813" s="177"/>
      <c r="B813" s="178"/>
      <c r="C813" s="178"/>
      <c r="D813" s="178"/>
      <c r="E813" s="563" t="s">
        <v>2907</v>
      </c>
      <c r="F813" s="563"/>
      <c r="G813" s="180">
        <f>SUM(G812,G808,G801)</f>
        <v>80.486896500000014</v>
      </c>
    </row>
    <row r="814" spans="1:7" ht="14.25" x14ac:dyDescent="0.2">
      <c r="A814" s="177"/>
      <c r="B814" s="178"/>
      <c r="C814" s="569"/>
      <c r="D814" s="569"/>
      <c r="E814" s="178"/>
      <c r="F814" s="178"/>
      <c r="G814" s="184"/>
    </row>
    <row r="815" spans="1:7" ht="14.25" x14ac:dyDescent="0.2">
      <c r="A815" s="570" t="s">
        <v>3117</v>
      </c>
      <c r="B815" s="571"/>
      <c r="C815" s="571"/>
      <c r="D815" s="571"/>
      <c r="E815" s="571"/>
      <c r="F815" s="571"/>
      <c r="G815" s="572"/>
    </row>
    <row r="816" spans="1:7" ht="28.5" x14ac:dyDescent="0.2">
      <c r="A816" s="558" t="s">
        <v>2930</v>
      </c>
      <c r="B816" s="559"/>
      <c r="C816" s="150" t="s">
        <v>2874</v>
      </c>
      <c r="D816" s="150" t="s">
        <v>2875</v>
      </c>
      <c r="E816" s="150" t="s">
        <v>2876</v>
      </c>
      <c r="F816" s="150" t="s">
        <v>2877</v>
      </c>
      <c r="G816" s="174" t="s">
        <v>127</v>
      </c>
    </row>
    <row r="817" spans="1:7" ht="14.25" x14ac:dyDescent="0.2">
      <c r="A817" s="175" t="s">
        <v>3103</v>
      </c>
      <c r="B817" s="152" t="s">
        <v>1877</v>
      </c>
      <c r="C817" s="151" t="s">
        <v>68</v>
      </c>
      <c r="D817" s="151" t="s">
        <v>1514</v>
      </c>
      <c r="E817" s="153">
        <v>1.83E-2</v>
      </c>
      <c r="F817" s="154">
        <v>28.45</v>
      </c>
      <c r="G817" s="176">
        <f t="shared" ref="G817:G818" si="107">F817*E817</f>
        <v>0.52063499999999996</v>
      </c>
    </row>
    <row r="818" spans="1:7" ht="14.25" x14ac:dyDescent="0.2">
      <c r="A818" s="175" t="s">
        <v>3104</v>
      </c>
      <c r="B818" s="152" t="s">
        <v>1875</v>
      </c>
      <c r="C818" s="151" t="s">
        <v>68</v>
      </c>
      <c r="D818" s="151" t="s">
        <v>1517</v>
      </c>
      <c r="E818" s="153">
        <v>1.32E-2</v>
      </c>
      <c r="F818" s="154">
        <v>29.28</v>
      </c>
      <c r="G818" s="176">
        <f t="shared" si="107"/>
        <v>0.38649600000000001</v>
      </c>
    </row>
    <row r="819" spans="1:7" ht="14.25" customHeight="1" x14ac:dyDescent="0.2">
      <c r="A819" s="177"/>
      <c r="B819" s="178"/>
      <c r="C819" s="178"/>
      <c r="D819" s="178"/>
      <c r="E819" s="557" t="s">
        <v>2933</v>
      </c>
      <c r="F819" s="557"/>
      <c r="G819" s="179">
        <f>SUM(G817:G818)</f>
        <v>0.90713099999999991</v>
      </c>
    </row>
    <row r="820" spans="1:7" ht="28.5" x14ac:dyDescent="0.2">
      <c r="A820" s="558" t="s">
        <v>1495</v>
      </c>
      <c r="B820" s="559"/>
      <c r="C820" s="150" t="s">
        <v>2874</v>
      </c>
      <c r="D820" s="150" t="s">
        <v>2875</v>
      </c>
      <c r="E820" s="150" t="s">
        <v>2876</v>
      </c>
      <c r="F820" s="150" t="s">
        <v>2877</v>
      </c>
      <c r="G820" s="174" t="s">
        <v>127</v>
      </c>
    </row>
    <row r="821" spans="1:7" ht="14.25" x14ac:dyDescent="0.2">
      <c r="A821" s="175" t="s">
        <v>3105</v>
      </c>
      <c r="B821" s="152" t="s">
        <v>3106</v>
      </c>
      <c r="C821" s="151" t="s">
        <v>68</v>
      </c>
      <c r="D821" s="151" t="s">
        <v>8</v>
      </c>
      <c r="E821" s="153">
        <v>1.05</v>
      </c>
      <c r="F821" s="154">
        <v>45.05</v>
      </c>
      <c r="G821" s="176">
        <f t="shared" ref="G821:G825" si="108">F821*E821</f>
        <v>47.302500000000002</v>
      </c>
    </row>
    <row r="822" spans="1:7" ht="14.25" x14ac:dyDescent="0.2">
      <c r="A822" s="175" t="s">
        <v>3107</v>
      </c>
      <c r="B822" s="152" t="s">
        <v>1523</v>
      </c>
      <c r="C822" s="151" t="s">
        <v>68</v>
      </c>
      <c r="D822" s="151" t="s">
        <v>25</v>
      </c>
      <c r="E822" s="153">
        <v>1.2999999999999999E-2</v>
      </c>
      <c r="F822" s="154">
        <v>14.25</v>
      </c>
      <c r="G822" s="176">
        <f t="shared" si="108"/>
        <v>0.18525</v>
      </c>
    </row>
    <row r="823" spans="1:7" ht="14.25" x14ac:dyDescent="0.2">
      <c r="A823" s="175" t="s">
        <v>3108</v>
      </c>
      <c r="B823" s="152" t="s">
        <v>3109</v>
      </c>
      <c r="C823" s="151" t="s">
        <v>68</v>
      </c>
      <c r="D823" s="151" t="s">
        <v>25</v>
      </c>
      <c r="E823" s="153">
        <v>2.3999999999999998E-3</v>
      </c>
      <c r="F823" s="154">
        <v>60.54</v>
      </c>
      <c r="G823" s="176">
        <f t="shared" si="108"/>
        <v>0.14529599999999998</v>
      </c>
    </row>
    <row r="824" spans="1:7" ht="14.25" x14ac:dyDescent="0.2">
      <c r="A824" s="175" t="s">
        <v>2995</v>
      </c>
      <c r="B824" s="152" t="s">
        <v>2996</v>
      </c>
      <c r="C824" s="151" t="s">
        <v>68</v>
      </c>
      <c r="D824" s="151" t="s">
        <v>2997</v>
      </c>
      <c r="E824" s="153">
        <v>8.1000000000000003E-2</v>
      </c>
      <c r="F824" s="154">
        <v>34.1</v>
      </c>
      <c r="G824" s="176">
        <f t="shared" si="108"/>
        <v>2.7621000000000002</v>
      </c>
    </row>
    <row r="825" spans="1:7" ht="14.25" x14ac:dyDescent="0.2">
      <c r="A825" s="175" t="s">
        <v>3110</v>
      </c>
      <c r="B825" s="152" t="s">
        <v>3111</v>
      </c>
      <c r="C825" s="151" t="s">
        <v>68</v>
      </c>
      <c r="D825" s="151" t="s">
        <v>25</v>
      </c>
      <c r="E825" s="153">
        <v>4.2049999999999997E-2</v>
      </c>
      <c r="F825" s="154">
        <v>233.59</v>
      </c>
      <c r="G825" s="176">
        <f t="shared" si="108"/>
        <v>9.822459499999999</v>
      </c>
    </row>
    <row r="826" spans="1:7" ht="14.25" x14ac:dyDescent="0.2">
      <c r="A826" s="177"/>
      <c r="B826" s="178"/>
      <c r="C826" s="178"/>
      <c r="D826" s="178"/>
      <c r="E826" s="557" t="s">
        <v>2892</v>
      </c>
      <c r="F826" s="557"/>
      <c r="G826" s="179">
        <f>SUM(G821:G825)</f>
        <v>60.217605500000012</v>
      </c>
    </row>
    <row r="827" spans="1:7" ht="28.5" x14ac:dyDescent="0.2">
      <c r="A827" s="558" t="s">
        <v>2893</v>
      </c>
      <c r="B827" s="559"/>
      <c r="C827" s="150" t="s">
        <v>2874</v>
      </c>
      <c r="D827" s="150" t="s">
        <v>2875</v>
      </c>
      <c r="E827" s="150" t="s">
        <v>2876</v>
      </c>
      <c r="F827" s="150" t="s">
        <v>2877</v>
      </c>
      <c r="G827" s="174" t="s">
        <v>127</v>
      </c>
    </row>
    <row r="828" spans="1:7" ht="14.25" x14ac:dyDescent="0.2">
      <c r="A828" s="175" t="s">
        <v>2900</v>
      </c>
      <c r="B828" s="152" t="s">
        <v>1487</v>
      </c>
      <c r="C828" s="151" t="s">
        <v>68</v>
      </c>
      <c r="D828" s="151" t="s">
        <v>1489</v>
      </c>
      <c r="E828" s="153">
        <v>0.371</v>
      </c>
      <c r="F828" s="154">
        <v>28.17</v>
      </c>
      <c r="G828" s="176">
        <f t="shared" ref="G828:G829" si="109">F828*E828</f>
        <v>10.451070000000001</v>
      </c>
    </row>
    <row r="829" spans="1:7" ht="14.25" x14ac:dyDescent="0.2">
      <c r="A829" s="175" t="s">
        <v>3112</v>
      </c>
      <c r="B829" s="152" t="s">
        <v>1879</v>
      </c>
      <c r="C829" s="151" t="s">
        <v>68</v>
      </c>
      <c r="D829" s="151" t="s">
        <v>1489</v>
      </c>
      <c r="E829" s="153">
        <v>0.27700000000000002</v>
      </c>
      <c r="F829" s="154">
        <v>32.17</v>
      </c>
      <c r="G829" s="176">
        <f t="shared" si="109"/>
        <v>8.9110900000000015</v>
      </c>
    </row>
    <row r="830" spans="1:7" ht="14.25" customHeight="1" x14ac:dyDescent="0.2">
      <c r="A830" s="177"/>
      <c r="B830" s="178"/>
      <c r="C830" s="178"/>
      <c r="D830" s="178"/>
      <c r="E830" s="557" t="s">
        <v>2902</v>
      </c>
      <c r="F830" s="557"/>
      <c r="G830" s="179">
        <f>SUM(G828:G829)</f>
        <v>19.362160000000003</v>
      </c>
    </row>
    <row r="831" spans="1:7" ht="14.25" x14ac:dyDescent="0.2">
      <c r="A831" s="177"/>
      <c r="B831" s="178"/>
      <c r="C831" s="178"/>
      <c r="D831" s="178"/>
      <c r="E831" s="563" t="s">
        <v>2907</v>
      </c>
      <c r="F831" s="563"/>
      <c r="G831" s="180">
        <f>SUM(G830,G826,G819)</f>
        <v>80.486896500000014</v>
      </c>
    </row>
    <row r="832" spans="1:7" ht="14.25" x14ac:dyDescent="0.2">
      <c r="A832" s="177"/>
      <c r="B832" s="178"/>
      <c r="C832" s="569"/>
      <c r="D832" s="569"/>
      <c r="E832" s="178"/>
      <c r="F832" s="178"/>
      <c r="G832" s="184"/>
    </row>
    <row r="833" spans="1:7" ht="14.25" x14ac:dyDescent="0.2">
      <c r="A833" s="581" t="s">
        <v>3118</v>
      </c>
      <c r="B833" s="582"/>
      <c r="C833" s="582"/>
      <c r="D833" s="582"/>
      <c r="E833" s="582"/>
      <c r="F833" s="582"/>
      <c r="G833" s="583"/>
    </row>
    <row r="834" spans="1:7" ht="28.5" x14ac:dyDescent="0.2">
      <c r="A834" s="558" t="s">
        <v>2930</v>
      </c>
      <c r="B834" s="559"/>
      <c r="C834" s="150" t="s">
        <v>2874</v>
      </c>
      <c r="D834" s="150" t="s">
        <v>2875</v>
      </c>
      <c r="E834" s="150" t="s">
        <v>2876</v>
      </c>
      <c r="F834" s="150" t="s">
        <v>2877</v>
      </c>
      <c r="G834" s="174" t="s">
        <v>127</v>
      </c>
    </row>
    <row r="835" spans="1:7" ht="14.25" x14ac:dyDescent="0.2">
      <c r="A835" s="175" t="s">
        <v>3103</v>
      </c>
      <c r="B835" s="152" t="s">
        <v>1877</v>
      </c>
      <c r="C835" s="151" t="s">
        <v>68</v>
      </c>
      <c r="D835" s="151" t="s">
        <v>1514</v>
      </c>
      <c r="E835" s="153">
        <v>2.7000000000000001E-3</v>
      </c>
      <c r="F835" s="154">
        <v>28.45</v>
      </c>
      <c r="G835" s="176">
        <f t="shared" ref="G835:G836" si="110">F835*E835</f>
        <v>7.6815000000000008E-2</v>
      </c>
    </row>
    <row r="836" spans="1:7" ht="14.25" x14ac:dyDescent="0.2">
      <c r="A836" s="175" t="s">
        <v>3104</v>
      </c>
      <c r="B836" s="152" t="s">
        <v>1875</v>
      </c>
      <c r="C836" s="151" t="s">
        <v>68</v>
      </c>
      <c r="D836" s="151" t="s">
        <v>1517</v>
      </c>
      <c r="E836" s="153">
        <v>2E-3</v>
      </c>
      <c r="F836" s="154">
        <v>29.28</v>
      </c>
      <c r="G836" s="176">
        <f t="shared" si="110"/>
        <v>5.8560000000000001E-2</v>
      </c>
    </row>
    <row r="837" spans="1:7" ht="14.25" x14ac:dyDescent="0.2">
      <c r="A837" s="177"/>
      <c r="B837" s="178"/>
      <c r="C837" s="178"/>
      <c r="D837" s="178"/>
      <c r="E837" s="557" t="s">
        <v>2933</v>
      </c>
      <c r="F837" s="557"/>
      <c r="G837" s="179">
        <f>SUM(G835:G836)</f>
        <v>0.13537500000000002</v>
      </c>
    </row>
    <row r="838" spans="1:7" ht="28.5" x14ac:dyDescent="0.2">
      <c r="A838" s="558" t="s">
        <v>1495</v>
      </c>
      <c r="B838" s="559"/>
      <c r="C838" s="150" t="s">
        <v>2874</v>
      </c>
      <c r="D838" s="150" t="s">
        <v>2875</v>
      </c>
      <c r="E838" s="150" t="s">
        <v>2876</v>
      </c>
      <c r="F838" s="150" t="s">
        <v>2877</v>
      </c>
      <c r="G838" s="174" t="s">
        <v>127</v>
      </c>
    </row>
    <row r="839" spans="1:7" ht="28.5" x14ac:dyDescent="0.2">
      <c r="A839" s="175" t="s">
        <v>3119</v>
      </c>
      <c r="B839" s="152" t="s">
        <v>3120</v>
      </c>
      <c r="C839" s="151" t="s">
        <v>3070</v>
      </c>
      <c r="D839" s="151" t="s">
        <v>8</v>
      </c>
      <c r="E839" s="153">
        <v>1.5139</v>
      </c>
      <c r="F839" s="154">
        <v>69.27</v>
      </c>
      <c r="G839" s="176">
        <f t="shared" ref="G839:G840" si="111">F839*E839</f>
        <v>104.867853</v>
      </c>
    </row>
    <row r="840" spans="1:7" ht="28.5" x14ac:dyDescent="0.2">
      <c r="A840" s="175" t="s">
        <v>3121</v>
      </c>
      <c r="B840" s="152" t="s">
        <v>3122</v>
      </c>
      <c r="C840" s="151" t="s">
        <v>68</v>
      </c>
      <c r="D840" s="151" t="s">
        <v>67</v>
      </c>
      <c r="E840" s="153">
        <v>6</v>
      </c>
      <c r="F840" s="154">
        <v>2.2599999999999998</v>
      </c>
      <c r="G840" s="176">
        <f t="shared" si="111"/>
        <v>13.559999999999999</v>
      </c>
    </row>
    <row r="841" spans="1:7" ht="14.25" x14ac:dyDescent="0.2">
      <c r="A841" s="177"/>
      <c r="B841" s="178"/>
      <c r="C841" s="178"/>
      <c r="D841" s="178"/>
      <c r="E841" s="557" t="s">
        <v>2892</v>
      </c>
      <c r="F841" s="557"/>
      <c r="G841" s="179">
        <f>SUM(G839:G840)</f>
        <v>118.427853</v>
      </c>
    </row>
    <row r="842" spans="1:7" ht="28.5" x14ac:dyDescent="0.2">
      <c r="A842" s="558" t="s">
        <v>2893</v>
      </c>
      <c r="B842" s="559"/>
      <c r="C842" s="150" t="s">
        <v>2874</v>
      </c>
      <c r="D842" s="150" t="s">
        <v>2875</v>
      </c>
      <c r="E842" s="150" t="s">
        <v>2876</v>
      </c>
      <c r="F842" s="150" t="s">
        <v>2877</v>
      </c>
      <c r="G842" s="174" t="s">
        <v>127</v>
      </c>
    </row>
    <row r="843" spans="1:7" ht="14.25" x14ac:dyDescent="0.2">
      <c r="A843" s="175" t="s">
        <v>2900</v>
      </c>
      <c r="B843" s="152" t="s">
        <v>1487</v>
      </c>
      <c r="C843" s="151" t="s">
        <v>68</v>
      </c>
      <c r="D843" s="151" t="s">
        <v>1489</v>
      </c>
      <c r="E843" s="153">
        <v>0.1</v>
      </c>
      <c r="F843" s="154">
        <v>28.17</v>
      </c>
      <c r="G843" s="176">
        <f t="shared" ref="G843:G844" si="112">F843*E843</f>
        <v>2.8170000000000002</v>
      </c>
    </row>
    <row r="844" spans="1:7" ht="14.25" x14ac:dyDescent="0.2">
      <c r="A844" s="175" t="s">
        <v>3112</v>
      </c>
      <c r="B844" s="152" t="s">
        <v>1879</v>
      </c>
      <c r="C844" s="151" t="s">
        <v>68</v>
      </c>
      <c r="D844" s="151" t="s">
        <v>1489</v>
      </c>
      <c r="E844" s="153">
        <v>0.1</v>
      </c>
      <c r="F844" s="154">
        <v>32.17</v>
      </c>
      <c r="G844" s="176">
        <f t="shared" si="112"/>
        <v>3.2170000000000005</v>
      </c>
    </row>
    <row r="845" spans="1:7" ht="14.25" x14ac:dyDescent="0.2">
      <c r="A845" s="177"/>
      <c r="B845" s="178"/>
      <c r="C845" s="178"/>
      <c r="D845" s="178"/>
      <c r="E845" s="557" t="s">
        <v>2902</v>
      </c>
      <c r="F845" s="557"/>
      <c r="G845" s="179">
        <f>SUM(G843:G844)</f>
        <v>6.0340000000000007</v>
      </c>
    </row>
    <row r="846" spans="1:7" ht="14.25" x14ac:dyDescent="0.2">
      <c r="A846" s="177"/>
      <c r="B846" s="178"/>
      <c r="C846" s="178"/>
      <c r="D846" s="178"/>
      <c r="E846" s="563" t="s">
        <v>2907</v>
      </c>
      <c r="F846" s="563"/>
      <c r="G846" s="180">
        <f>SUM(G845,G841,G834)</f>
        <v>124.461853</v>
      </c>
    </row>
    <row r="847" spans="1:7" ht="14.25" x14ac:dyDescent="0.2">
      <c r="A847" s="177"/>
      <c r="B847" s="178"/>
      <c r="C847" s="569"/>
      <c r="D847" s="569"/>
      <c r="E847" s="178"/>
      <c r="F847" s="178"/>
      <c r="G847" s="184"/>
    </row>
    <row r="848" spans="1:7" ht="14.25" x14ac:dyDescent="0.2">
      <c r="A848" s="570" t="s">
        <v>3123</v>
      </c>
      <c r="B848" s="571"/>
      <c r="C848" s="571"/>
      <c r="D848" s="571"/>
      <c r="E848" s="571"/>
      <c r="F848" s="571"/>
      <c r="G848" s="572"/>
    </row>
    <row r="849" spans="1:7" ht="28.5" x14ac:dyDescent="0.2">
      <c r="A849" s="558" t="s">
        <v>2930</v>
      </c>
      <c r="B849" s="559"/>
      <c r="C849" s="150" t="s">
        <v>2874</v>
      </c>
      <c r="D849" s="150" t="s">
        <v>2875</v>
      </c>
      <c r="E849" s="150" t="s">
        <v>2876</v>
      </c>
      <c r="F849" s="150" t="s">
        <v>2877</v>
      </c>
      <c r="G849" s="174" t="s">
        <v>127</v>
      </c>
    </row>
    <row r="850" spans="1:7" ht="14.25" x14ac:dyDescent="0.2">
      <c r="A850" s="175" t="s">
        <v>3103</v>
      </c>
      <c r="B850" s="152" t="s">
        <v>1877</v>
      </c>
      <c r="C850" s="151" t="s">
        <v>68</v>
      </c>
      <c r="D850" s="151" t="s">
        <v>1514</v>
      </c>
      <c r="E850" s="153">
        <v>1.83E-2</v>
      </c>
      <c r="F850" s="154">
        <v>28.45</v>
      </c>
      <c r="G850" s="176">
        <f t="shared" ref="G850:G851" si="113">F850*E850</f>
        <v>0.52063499999999996</v>
      </c>
    </row>
    <row r="851" spans="1:7" ht="14.25" x14ac:dyDescent="0.2">
      <c r="A851" s="175" t="s">
        <v>3104</v>
      </c>
      <c r="B851" s="152" t="s">
        <v>1875</v>
      </c>
      <c r="C851" s="151" t="s">
        <v>68</v>
      </c>
      <c r="D851" s="151" t="s">
        <v>1517</v>
      </c>
      <c r="E851" s="153">
        <v>1.32E-2</v>
      </c>
      <c r="F851" s="154">
        <v>29.28</v>
      </c>
      <c r="G851" s="176">
        <f t="shared" si="113"/>
        <v>0.38649600000000001</v>
      </c>
    </row>
    <row r="852" spans="1:7" ht="14.25" x14ac:dyDescent="0.2">
      <c r="A852" s="177"/>
      <c r="B852" s="178"/>
      <c r="C852" s="178"/>
      <c r="D852" s="178"/>
      <c r="E852" s="557" t="s">
        <v>2933</v>
      </c>
      <c r="F852" s="557"/>
      <c r="G852" s="179">
        <f>SUM(G850:G851)</f>
        <v>0.90713099999999991</v>
      </c>
    </row>
    <row r="853" spans="1:7" ht="28.5" x14ac:dyDescent="0.2">
      <c r="A853" s="558" t="s">
        <v>1495</v>
      </c>
      <c r="B853" s="559"/>
      <c r="C853" s="150" t="s">
        <v>2874</v>
      </c>
      <c r="D853" s="150" t="s">
        <v>2875</v>
      </c>
      <c r="E853" s="150" t="s">
        <v>2876</v>
      </c>
      <c r="F853" s="150" t="s">
        <v>2877</v>
      </c>
      <c r="G853" s="174" t="s">
        <v>127</v>
      </c>
    </row>
    <row r="854" spans="1:7" ht="14.25" x14ac:dyDescent="0.2">
      <c r="A854" s="175" t="s">
        <v>3107</v>
      </c>
      <c r="B854" s="152" t="s">
        <v>1523</v>
      </c>
      <c r="C854" s="151" t="s">
        <v>68</v>
      </c>
      <c r="D854" s="151" t="s">
        <v>25</v>
      </c>
      <c r="E854" s="153">
        <v>6.0000000000000001E-3</v>
      </c>
      <c r="F854" s="154">
        <v>14.25</v>
      </c>
      <c r="G854" s="176">
        <f t="shared" ref="G854:G858" si="114">F854*E854</f>
        <v>8.5500000000000007E-2</v>
      </c>
    </row>
    <row r="855" spans="1:7" ht="14.25" x14ac:dyDescent="0.2">
      <c r="A855" s="175" t="s">
        <v>3108</v>
      </c>
      <c r="B855" s="152" t="s">
        <v>3109</v>
      </c>
      <c r="C855" s="151" t="s">
        <v>68</v>
      </c>
      <c r="D855" s="151" t="s">
        <v>25</v>
      </c>
      <c r="E855" s="153">
        <v>1.1999999999999999E-3</v>
      </c>
      <c r="F855" s="154">
        <v>60.54</v>
      </c>
      <c r="G855" s="176">
        <f t="shared" si="114"/>
        <v>7.264799999999999E-2</v>
      </c>
    </row>
    <row r="856" spans="1:7" ht="14.25" x14ac:dyDescent="0.2">
      <c r="A856" s="175" t="s">
        <v>3124</v>
      </c>
      <c r="B856" s="152" t="s">
        <v>3125</v>
      </c>
      <c r="C856" s="151" t="s">
        <v>68</v>
      </c>
      <c r="D856" s="151" t="s">
        <v>8</v>
      </c>
      <c r="E856" s="153">
        <v>1.05</v>
      </c>
      <c r="F856" s="154">
        <v>25</v>
      </c>
      <c r="G856" s="176">
        <f t="shared" si="114"/>
        <v>26.25</v>
      </c>
    </row>
    <row r="857" spans="1:7" ht="14.25" x14ac:dyDescent="0.2">
      <c r="A857" s="175" t="s">
        <v>2995</v>
      </c>
      <c r="B857" s="152" t="s">
        <v>2996</v>
      </c>
      <c r="C857" s="151" t="s">
        <v>68</v>
      </c>
      <c r="D857" s="151" t="s">
        <v>2997</v>
      </c>
      <c r="E857" s="153">
        <v>0.19800000000000001</v>
      </c>
      <c r="F857" s="154">
        <v>34.1</v>
      </c>
      <c r="G857" s="176">
        <f t="shared" si="114"/>
        <v>6.7518000000000002</v>
      </c>
    </row>
    <row r="858" spans="1:7" ht="14.25" x14ac:dyDescent="0.2">
      <c r="A858" s="175" t="s">
        <v>3110</v>
      </c>
      <c r="B858" s="152" t="s">
        <v>3111</v>
      </c>
      <c r="C858" s="151" t="s">
        <v>68</v>
      </c>
      <c r="D858" s="151" t="s">
        <v>25</v>
      </c>
      <c r="E858" s="153">
        <v>2.7490000000000001E-2</v>
      </c>
      <c r="F858" s="154">
        <v>233.59</v>
      </c>
      <c r="G858" s="176">
        <f t="shared" si="114"/>
        <v>6.4213890999999998</v>
      </c>
    </row>
    <row r="859" spans="1:7" ht="14.25" x14ac:dyDescent="0.2">
      <c r="A859" s="177"/>
      <c r="B859" s="178"/>
      <c r="C859" s="178"/>
      <c r="D859" s="178"/>
      <c r="E859" s="557" t="s">
        <v>2892</v>
      </c>
      <c r="F859" s="557"/>
      <c r="G859" s="179">
        <f>SUM(G854:G858)</f>
        <v>39.581337099999999</v>
      </c>
    </row>
    <row r="860" spans="1:7" ht="28.5" x14ac:dyDescent="0.2">
      <c r="A860" s="558" t="s">
        <v>2893</v>
      </c>
      <c r="B860" s="559"/>
      <c r="C860" s="150" t="s">
        <v>2874</v>
      </c>
      <c r="D860" s="150" t="s">
        <v>2875</v>
      </c>
      <c r="E860" s="150" t="s">
        <v>2876</v>
      </c>
      <c r="F860" s="150" t="s">
        <v>2877</v>
      </c>
      <c r="G860" s="174" t="s">
        <v>127</v>
      </c>
    </row>
    <row r="861" spans="1:7" ht="14.25" x14ac:dyDescent="0.2">
      <c r="A861" s="175" t="s">
        <v>2900</v>
      </c>
      <c r="B861" s="152" t="s">
        <v>1487</v>
      </c>
      <c r="C861" s="151" t="s">
        <v>68</v>
      </c>
      <c r="D861" s="151" t="s">
        <v>1489</v>
      </c>
      <c r="E861" s="153">
        <v>0.20699999999999999</v>
      </c>
      <c r="F861" s="154">
        <v>28.17</v>
      </c>
      <c r="G861" s="176">
        <f t="shared" ref="G861:G862" si="115">F861*E861</f>
        <v>5.8311900000000003</v>
      </c>
    </row>
    <row r="862" spans="1:7" ht="14.25" x14ac:dyDescent="0.2">
      <c r="A862" s="175" t="s">
        <v>3112</v>
      </c>
      <c r="B862" s="152" t="s">
        <v>1879</v>
      </c>
      <c r="C862" s="151" t="s">
        <v>68</v>
      </c>
      <c r="D862" s="151" t="s">
        <v>1489</v>
      </c>
      <c r="E862" s="153">
        <v>0.112</v>
      </c>
      <c r="F862" s="154">
        <v>32.17</v>
      </c>
      <c r="G862" s="176">
        <f t="shared" si="115"/>
        <v>3.6030400000000005</v>
      </c>
    </row>
    <row r="863" spans="1:7" ht="14.25" x14ac:dyDescent="0.2">
      <c r="A863" s="177"/>
      <c r="B863" s="178"/>
      <c r="C863" s="178"/>
      <c r="D863" s="178"/>
      <c r="E863" s="557" t="s">
        <v>2902</v>
      </c>
      <c r="F863" s="557"/>
      <c r="G863" s="179">
        <f>SUM(G861:G862)</f>
        <v>9.4342300000000012</v>
      </c>
    </row>
    <row r="864" spans="1:7" ht="14.25" x14ac:dyDescent="0.2">
      <c r="A864" s="177"/>
      <c r="B864" s="178"/>
      <c r="C864" s="178"/>
      <c r="D864" s="178"/>
      <c r="E864" s="563" t="s">
        <v>2907</v>
      </c>
      <c r="F864" s="563"/>
      <c r="G864" s="180">
        <f>SUM(G863,G859,G852)</f>
        <v>49.922698099999998</v>
      </c>
    </row>
    <row r="865" spans="1:7" ht="14.25" x14ac:dyDescent="0.2">
      <c r="A865" s="177"/>
      <c r="B865" s="178"/>
      <c r="C865" s="569"/>
      <c r="D865" s="569"/>
      <c r="E865" s="178"/>
      <c r="F865" s="178"/>
      <c r="G865" s="184"/>
    </row>
    <row r="866" spans="1:7" ht="14.25" x14ac:dyDescent="0.2">
      <c r="A866" s="570" t="s">
        <v>3126</v>
      </c>
      <c r="B866" s="571"/>
      <c r="C866" s="571"/>
      <c r="D866" s="571"/>
      <c r="E866" s="571"/>
      <c r="F866" s="571"/>
      <c r="G866" s="572"/>
    </row>
    <row r="867" spans="1:7" ht="28.5" x14ac:dyDescent="0.2">
      <c r="A867" s="558" t="s">
        <v>2930</v>
      </c>
      <c r="B867" s="559"/>
      <c r="C867" s="150" t="s">
        <v>2874</v>
      </c>
      <c r="D867" s="150" t="s">
        <v>2875</v>
      </c>
      <c r="E867" s="150" t="s">
        <v>2876</v>
      </c>
      <c r="F867" s="150" t="s">
        <v>2877</v>
      </c>
      <c r="G867" s="174" t="s">
        <v>127</v>
      </c>
    </row>
    <row r="868" spans="1:7" ht="14.25" x14ac:dyDescent="0.2">
      <c r="A868" s="175" t="s">
        <v>3103</v>
      </c>
      <c r="B868" s="152" t="s">
        <v>1877</v>
      </c>
      <c r="C868" s="151" t="s">
        <v>68</v>
      </c>
      <c r="D868" s="151" t="s">
        <v>1514</v>
      </c>
      <c r="E868" s="153">
        <v>1.83E-2</v>
      </c>
      <c r="F868" s="154">
        <v>28.45</v>
      </c>
      <c r="G868" s="176">
        <f t="shared" ref="G868:G869" si="116">F868*E868</f>
        <v>0.52063499999999996</v>
      </c>
    </row>
    <row r="869" spans="1:7" ht="14.25" x14ac:dyDescent="0.2">
      <c r="A869" s="175" t="s">
        <v>3104</v>
      </c>
      <c r="B869" s="152" t="s">
        <v>1875</v>
      </c>
      <c r="C869" s="151" t="s">
        <v>68</v>
      </c>
      <c r="D869" s="151" t="s">
        <v>1517</v>
      </c>
      <c r="E869" s="153">
        <v>1.32E-2</v>
      </c>
      <c r="F869" s="154">
        <v>29.28</v>
      </c>
      <c r="G869" s="176">
        <f t="shared" si="116"/>
        <v>0.38649600000000001</v>
      </c>
    </row>
    <row r="870" spans="1:7" ht="14.25" customHeight="1" x14ac:dyDescent="0.2">
      <c r="A870" s="177"/>
      <c r="B870" s="178"/>
      <c r="C870" s="178"/>
      <c r="D870" s="178"/>
      <c r="E870" s="557" t="s">
        <v>2933</v>
      </c>
      <c r="F870" s="557"/>
      <c r="G870" s="179">
        <f>SUM(G868:G869)</f>
        <v>0.90713099999999991</v>
      </c>
    </row>
    <row r="871" spans="1:7" ht="28.5" x14ac:dyDescent="0.2">
      <c r="A871" s="558" t="s">
        <v>1495</v>
      </c>
      <c r="B871" s="559"/>
      <c r="C871" s="150" t="s">
        <v>2874</v>
      </c>
      <c r="D871" s="150" t="s">
        <v>2875</v>
      </c>
      <c r="E871" s="150" t="s">
        <v>2876</v>
      </c>
      <c r="F871" s="150" t="s">
        <v>2877</v>
      </c>
      <c r="G871" s="174" t="s">
        <v>127</v>
      </c>
    </row>
    <row r="872" spans="1:7" ht="14.25" x14ac:dyDescent="0.2">
      <c r="A872" s="175" t="s">
        <v>3107</v>
      </c>
      <c r="B872" s="152" t="s">
        <v>1523</v>
      </c>
      <c r="C872" s="151" t="s">
        <v>68</v>
      </c>
      <c r="D872" s="151" t="s">
        <v>25</v>
      </c>
      <c r="E872" s="153">
        <v>6.0000000000000001E-3</v>
      </c>
      <c r="F872" s="154">
        <v>14.25</v>
      </c>
      <c r="G872" s="176">
        <f t="shared" ref="G872:G876" si="117">F872*E872</f>
        <v>8.5500000000000007E-2</v>
      </c>
    </row>
    <row r="873" spans="1:7" ht="14.25" x14ac:dyDescent="0.2">
      <c r="A873" s="175" t="s">
        <v>3108</v>
      </c>
      <c r="B873" s="152" t="s">
        <v>3109</v>
      </c>
      <c r="C873" s="151" t="s">
        <v>68</v>
      </c>
      <c r="D873" s="151" t="s">
        <v>25</v>
      </c>
      <c r="E873" s="153">
        <v>1.1999999999999999E-3</v>
      </c>
      <c r="F873" s="154">
        <v>60.54</v>
      </c>
      <c r="G873" s="176">
        <f t="shared" si="117"/>
        <v>7.264799999999999E-2</v>
      </c>
    </row>
    <row r="874" spans="1:7" ht="14.25" x14ac:dyDescent="0.2">
      <c r="A874" s="175" t="s">
        <v>3124</v>
      </c>
      <c r="B874" s="152" t="s">
        <v>3125</v>
      </c>
      <c r="C874" s="151" t="s">
        <v>68</v>
      </c>
      <c r="D874" s="151" t="s">
        <v>8</v>
      </c>
      <c r="E874" s="153">
        <v>1.05</v>
      </c>
      <c r="F874" s="154">
        <v>25</v>
      </c>
      <c r="G874" s="176">
        <f t="shared" si="117"/>
        <v>26.25</v>
      </c>
    </row>
    <row r="875" spans="1:7" ht="14.25" x14ac:dyDescent="0.2">
      <c r="A875" s="175" t="s">
        <v>2995</v>
      </c>
      <c r="B875" s="152" t="s">
        <v>2996</v>
      </c>
      <c r="C875" s="151" t="s">
        <v>68</v>
      </c>
      <c r="D875" s="151" t="s">
        <v>2997</v>
      </c>
      <c r="E875" s="153">
        <v>0.19800000000000001</v>
      </c>
      <c r="F875" s="154">
        <v>34.1</v>
      </c>
      <c r="G875" s="176">
        <f t="shared" si="117"/>
        <v>6.7518000000000002</v>
      </c>
    </row>
    <row r="876" spans="1:7" ht="14.25" x14ac:dyDescent="0.2">
      <c r="A876" s="175" t="s">
        <v>3110</v>
      </c>
      <c r="B876" s="152" t="s">
        <v>3111</v>
      </c>
      <c r="C876" s="151" t="s">
        <v>68</v>
      </c>
      <c r="D876" s="151" t="s">
        <v>25</v>
      </c>
      <c r="E876" s="153">
        <v>2.7490000000000001E-2</v>
      </c>
      <c r="F876" s="154">
        <v>233.59</v>
      </c>
      <c r="G876" s="176">
        <f t="shared" si="117"/>
        <v>6.4213890999999998</v>
      </c>
    </row>
    <row r="877" spans="1:7" ht="14.25" x14ac:dyDescent="0.2">
      <c r="A877" s="177"/>
      <c r="B877" s="178"/>
      <c r="C877" s="178"/>
      <c r="D877" s="178"/>
      <c r="E877" s="557" t="s">
        <v>2892</v>
      </c>
      <c r="F877" s="557"/>
      <c r="G877" s="179">
        <f>SUM(G872:G876)</f>
        <v>39.581337099999999</v>
      </c>
    </row>
    <row r="878" spans="1:7" ht="28.5" x14ac:dyDescent="0.2">
      <c r="A878" s="558" t="s">
        <v>2893</v>
      </c>
      <c r="B878" s="559"/>
      <c r="C878" s="150" t="s">
        <v>2874</v>
      </c>
      <c r="D878" s="150" t="s">
        <v>2875</v>
      </c>
      <c r="E878" s="150" t="s">
        <v>2876</v>
      </c>
      <c r="F878" s="150" t="s">
        <v>2877</v>
      </c>
      <c r="G878" s="174" t="s">
        <v>127</v>
      </c>
    </row>
    <row r="879" spans="1:7" ht="14.25" x14ac:dyDescent="0.2">
      <c r="A879" s="175" t="s">
        <v>2900</v>
      </c>
      <c r="B879" s="152" t="s">
        <v>1487</v>
      </c>
      <c r="C879" s="151" t="s">
        <v>68</v>
      </c>
      <c r="D879" s="151" t="s">
        <v>1489</v>
      </c>
      <c r="E879" s="153">
        <v>0.20699999999999999</v>
      </c>
      <c r="F879" s="154">
        <v>28.17</v>
      </c>
      <c r="G879" s="176">
        <f t="shared" ref="G879:G880" si="118">F879*E879</f>
        <v>5.8311900000000003</v>
      </c>
    </row>
    <row r="880" spans="1:7" ht="14.25" x14ac:dyDescent="0.2">
      <c r="A880" s="175" t="s">
        <v>3112</v>
      </c>
      <c r="B880" s="152" t="s">
        <v>1879</v>
      </c>
      <c r="C880" s="151" t="s">
        <v>68</v>
      </c>
      <c r="D880" s="151" t="s">
        <v>1489</v>
      </c>
      <c r="E880" s="153">
        <v>0.112</v>
      </c>
      <c r="F880" s="154">
        <v>32.17</v>
      </c>
      <c r="G880" s="176">
        <f t="shared" si="118"/>
        <v>3.6030400000000005</v>
      </c>
    </row>
    <row r="881" spans="1:7" ht="14.25" customHeight="1" x14ac:dyDescent="0.2">
      <c r="A881" s="177"/>
      <c r="B881" s="178"/>
      <c r="C881" s="178"/>
      <c r="D881" s="178"/>
      <c r="E881" s="557" t="s">
        <v>2902</v>
      </c>
      <c r="F881" s="557"/>
      <c r="G881" s="179">
        <f>SUM(G879:G880)</f>
        <v>9.4342300000000012</v>
      </c>
    </row>
    <row r="882" spans="1:7" ht="14.25" x14ac:dyDescent="0.2">
      <c r="A882" s="177"/>
      <c r="B882" s="178"/>
      <c r="C882" s="178"/>
      <c r="D882" s="178"/>
      <c r="E882" s="563" t="s">
        <v>2907</v>
      </c>
      <c r="F882" s="563"/>
      <c r="G882" s="180">
        <f>SUM(G881,G877,G870)</f>
        <v>49.922698099999998</v>
      </c>
    </row>
    <row r="883" spans="1:7" ht="14.25" x14ac:dyDescent="0.2">
      <c r="A883" s="177"/>
      <c r="B883" s="178"/>
      <c r="C883" s="569"/>
      <c r="D883" s="569"/>
      <c r="E883" s="178"/>
      <c r="F883" s="178"/>
      <c r="G883" s="184"/>
    </row>
    <row r="884" spans="1:7" ht="14.25" x14ac:dyDescent="0.2">
      <c r="A884" s="570" t="s">
        <v>3127</v>
      </c>
      <c r="B884" s="571"/>
      <c r="C884" s="571"/>
      <c r="D884" s="571"/>
      <c r="E884" s="571"/>
      <c r="F884" s="571"/>
      <c r="G884" s="572"/>
    </row>
    <row r="885" spans="1:7" ht="28.5" x14ac:dyDescent="0.2">
      <c r="A885" s="558" t="s">
        <v>2930</v>
      </c>
      <c r="B885" s="559"/>
      <c r="C885" s="150" t="s">
        <v>2874</v>
      </c>
      <c r="D885" s="150" t="s">
        <v>2875</v>
      </c>
      <c r="E885" s="150" t="s">
        <v>2876</v>
      </c>
      <c r="F885" s="150" t="s">
        <v>2877</v>
      </c>
      <c r="G885" s="174" t="s">
        <v>127</v>
      </c>
    </row>
    <row r="886" spans="1:7" ht="14.25" x14ac:dyDescent="0.2">
      <c r="A886" s="175" t="s">
        <v>3103</v>
      </c>
      <c r="B886" s="152" t="s">
        <v>1877</v>
      </c>
      <c r="C886" s="151" t="s">
        <v>68</v>
      </c>
      <c r="D886" s="151" t="s">
        <v>1514</v>
      </c>
      <c r="E886" s="153">
        <v>1.83E-2</v>
      </c>
      <c r="F886" s="154">
        <v>28.45</v>
      </c>
      <c r="G886" s="176">
        <f t="shared" ref="G886:G887" si="119">F886*E886</f>
        <v>0.52063499999999996</v>
      </c>
    </row>
    <row r="887" spans="1:7" ht="14.25" x14ac:dyDescent="0.2">
      <c r="A887" s="175" t="s">
        <v>3104</v>
      </c>
      <c r="B887" s="152" t="s">
        <v>1875</v>
      </c>
      <c r="C887" s="151" t="s">
        <v>68</v>
      </c>
      <c r="D887" s="151" t="s">
        <v>1517</v>
      </c>
      <c r="E887" s="153">
        <v>1.32E-2</v>
      </c>
      <c r="F887" s="154">
        <v>29.28</v>
      </c>
      <c r="G887" s="176">
        <f t="shared" si="119"/>
        <v>0.38649600000000001</v>
      </c>
    </row>
    <row r="888" spans="1:7" ht="14.25" customHeight="1" x14ac:dyDescent="0.2">
      <c r="A888" s="177"/>
      <c r="B888" s="178"/>
      <c r="C888" s="178"/>
      <c r="D888" s="178"/>
      <c r="E888" s="557" t="s">
        <v>2933</v>
      </c>
      <c r="F888" s="557"/>
      <c r="G888" s="179">
        <f>SUM(G886:G887)</f>
        <v>0.90713099999999991</v>
      </c>
    </row>
    <row r="889" spans="1:7" ht="28.5" x14ac:dyDescent="0.2">
      <c r="A889" s="558" t="s">
        <v>1495</v>
      </c>
      <c r="B889" s="559"/>
      <c r="C889" s="150" t="s">
        <v>2874</v>
      </c>
      <c r="D889" s="150" t="s">
        <v>2875</v>
      </c>
      <c r="E889" s="150" t="s">
        <v>2876</v>
      </c>
      <c r="F889" s="150" t="s">
        <v>2877</v>
      </c>
      <c r="G889" s="174" t="s">
        <v>127</v>
      </c>
    </row>
    <row r="890" spans="1:7" ht="14.25" x14ac:dyDescent="0.2">
      <c r="A890" s="175" t="s">
        <v>3107</v>
      </c>
      <c r="B890" s="152" t="s">
        <v>1523</v>
      </c>
      <c r="C890" s="151" t="s">
        <v>68</v>
      </c>
      <c r="D890" s="151" t="s">
        <v>25</v>
      </c>
      <c r="E890" s="153">
        <v>6.0000000000000001E-3</v>
      </c>
      <c r="F890" s="154">
        <v>14.25</v>
      </c>
      <c r="G890" s="176">
        <f t="shared" ref="G890:G894" si="120">F890*E890</f>
        <v>8.5500000000000007E-2</v>
      </c>
    </row>
    <row r="891" spans="1:7" ht="14.25" x14ac:dyDescent="0.2">
      <c r="A891" s="175" t="s">
        <v>3108</v>
      </c>
      <c r="B891" s="152" t="s">
        <v>3109</v>
      </c>
      <c r="C891" s="151" t="s">
        <v>68</v>
      </c>
      <c r="D891" s="151" t="s">
        <v>25</v>
      </c>
      <c r="E891" s="153">
        <v>1.1999999999999999E-3</v>
      </c>
      <c r="F891" s="154">
        <v>60.54</v>
      </c>
      <c r="G891" s="176">
        <f t="shared" si="120"/>
        <v>7.264799999999999E-2</v>
      </c>
    </row>
    <row r="892" spans="1:7" ht="14.25" x14ac:dyDescent="0.2">
      <c r="A892" s="175" t="s">
        <v>3124</v>
      </c>
      <c r="B892" s="152" t="s">
        <v>3125</v>
      </c>
      <c r="C892" s="151" t="s">
        <v>68</v>
      </c>
      <c r="D892" s="151" t="s">
        <v>8</v>
      </c>
      <c r="E892" s="153">
        <v>1.05</v>
      </c>
      <c r="F892" s="154">
        <v>25</v>
      </c>
      <c r="G892" s="176">
        <f t="shared" si="120"/>
        <v>26.25</v>
      </c>
    </row>
    <row r="893" spans="1:7" ht="14.25" x14ac:dyDescent="0.2">
      <c r="A893" s="175" t="s">
        <v>2995</v>
      </c>
      <c r="B893" s="152" t="s">
        <v>2996</v>
      </c>
      <c r="C893" s="151" t="s">
        <v>68</v>
      </c>
      <c r="D893" s="151" t="s">
        <v>2997</v>
      </c>
      <c r="E893" s="153">
        <v>0.19800000000000001</v>
      </c>
      <c r="F893" s="154">
        <v>34.1</v>
      </c>
      <c r="G893" s="176">
        <f t="shared" si="120"/>
        <v>6.7518000000000002</v>
      </c>
    </row>
    <row r="894" spans="1:7" ht="14.25" x14ac:dyDescent="0.2">
      <c r="A894" s="175" t="s">
        <v>3110</v>
      </c>
      <c r="B894" s="152" t="s">
        <v>3111</v>
      </c>
      <c r="C894" s="151" t="s">
        <v>68</v>
      </c>
      <c r="D894" s="151" t="s">
        <v>25</v>
      </c>
      <c r="E894" s="153">
        <v>2.7490000000000001E-2</v>
      </c>
      <c r="F894" s="154">
        <v>233.59</v>
      </c>
      <c r="G894" s="176">
        <f t="shared" si="120"/>
        <v>6.4213890999999998</v>
      </c>
    </row>
    <row r="895" spans="1:7" ht="14.25" x14ac:dyDescent="0.2">
      <c r="A895" s="177"/>
      <c r="B895" s="178"/>
      <c r="C895" s="178"/>
      <c r="D895" s="178"/>
      <c r="E895" s="557" t="s">
        <v>2892</v>
      </c>
      <c r="F895" s="557"/>
      <c r="G895" s="179">
        <f>SUM(G890:G894)</f>
        <v>39.581337099999999</v>
      </c>
    </row>
    <row r="896" spans="1:7" ht="28.5" x14ac:dyDescent="0.2">
      <c r="A896" s="558" t="s">
        <v>2893</v>
      </c>
      <c r="B896" s="559"/>
      <c r="C896" s="150" t="s">
        <v>2874</v>
      </c>
      <c r="D896" s="150" t="s">
        <v>2875</v>
      </c>
      <c r="E896" s="150" t="s">
        <v>2876</v>
      </c>
      <c r="F896" s="150" t="s">
        <v>2877</v>
      </c>
      <c r="G896" s="174" t="s">
        <v>127</v>
      </c>
    </row>
    <row r="897" spans="1:7" ht="14.25" x14ac:dyDescent="0.2">
      <c r="A897" s="175" t="s">
        <v>2900</v>
      </c>
      <c r="B897" s="152" t="s">
        <v>1487</v>
      </c>
      <c r="C897" s="151" t="s">
        <v>68</v>
      </c>
      <c r="D897" s="151" t="s">
        <v>1489</v>
      </c>
      <c r="E897" s="153">
        <v>0.20699999999999999</v>
      </c>
      <c r="F897" s="154">
        <v>28.17</v>
      </c>
      <c r="G897" s="176">
        <f t="shared" ref="G897:G898" si="121">F897*E897</f>
        <v>5.8311900000000003</v>
      </c>
    </row>
    <row r="898" spans="1:7" ht="14.25" x14ac:dyDescent="0.2">
      <c r="A898" s="175" t="s">
        <v>3112</v>
      </c>
      <c r="B898" s="152" t="s">
        <v>1879</v>
      </c>
      <c r="C898" s="151" t="s">
        <v>68</v>
      </c>
      <c r="D898" s="151" t="s">
        <v>1489</v>
      </c>
      <c r="E898" s="153">
        <v>0.112</v>
      </c>
      <c r="F898" s="154">
        <v>32.17</v>
      </c>
      <c r="G898" s="176">
        <f t="shared" si="121"/>
        <v>3.6030400000000005</v>
      </c>
    </row>
    <row r="899" spans="1:7" ht="14.25" customHeight="1" x14ac:dyDescent="0.2">
      <c r="A899" s="177"/>
      <c r="B899" s="178"/>
      <c r="C899" s="178"/>
      <c r="D899" s="178"/>
      <c r="E899" s="557" t="s">
        <v>2902</v>
      </c>
      <c r="F899" s="557"/>
      <c r="G899" s="179">
        <f>SUM(G897:G898)</f>
        <v>9.4342300000000012</v>
      </c>
    </row>
    <row r="900" spans="1:7" ht="14.25" x14ac:dyDescent="0.2">
      <c r="A900" s="177"/>
      <c r="B900" s="178"/>
      <c r="C900" s="178"/>
      <c r="D900" s="178"/>
      <c r="E900" s="563" t="s">
        <v>2907</v>
      </c>
      <c r="F900" s="563"/>
      <c r="G900" s="180">
        <f>SUM(G899,G895,G888)</f>
        <v>49.922698099999998</v>
      </c>
    </row>
    <row r="901" spans="1:7" ht="14.25" x14ac:dyDescent="0.2">
      <c r="A901" s="177"/>
      <c r="B901" s="178"/>
      <c r="C901" s="569"/>
      <c r="D901" s="569"/>
      <c r="E901" s="178"/>
      <c r="F901" s="178"/>
      <c r="G901" s="184"/>
    </row>
    <row r="902" spans="1:7" ht="14.25" x14ac:dyDescent="0.2">
      <c r="A902" s="570" t="s">
        <v>3128</v>
      </c>
      <c r="B902" s="571"/>
      <c r="C902" s="571"/>
      <c r="D902" s="571"/>
      <c r="E902" s="571"/>
      <c r="F902" s="571"/>
      <c r="G902" s="572"/>
    </row>
    <row r="903" spans="1:7" ht="28.5" x14ac:dyDescent="0.2">
      <c r="A903" s="558" t="s">
        <v>2930</v>
      </c>
      <c r="B903" s="559"/>
      <c r="C903" s="150" t="s">
        <v>2874</v>
      </c>
      <c r="D903" s="150" t="s">
        <v>2875</v>
      </c>
      <c r="E903" s="150" t="s">
        <v>2876</v>
      </c>
      <c r="F903" s="150" t="s">
        <v>2877</v>
      </c>
      <c r="G903" s="174" t="s">
        <v>127</v>
      </c>
    </row>
    <row r="904" spans="1:7" ht="14.25" x14ac:dyDescent="0.2">
      <c r="A904" s="175" t="s">
        <v>3103</v>
      </c>
      <c r="B904" s="152" t="s">
        <v>1877</v>
      </c>
      <c r="C904" s="151" t="s">
        <v>68</v>
      </c>
      <c r="D904" s="151" t="s">
        <v>1514</v>
      </c>
      <c r="E904" s="153">
        <v>1.83E-2</v>
      </c>
      <c r="F904" s="154">
        <v>28.45</v>
      </c>
      <c r="G904" s="176">
        <f t="shared" ref="G904:G905" si="122">F904*E904</f>
        <v>0.52063499999999996</v>
      </c>
    </row>
    <row r="905" spans="1:7" ht="14.25" x14ac:dyDescent="0.2">
      <c r="A905" s="175" t="s">
        <v>3104</v>
      </c>
      <c r="B905" s="152" t="s">
        <v>1875</v>
      </c>
      <c r="C905" s="151" t="s">
        <v>68</v>
      </c>
      <c r="D905" s="151" t="s">
        <v>1517</v>
      </c>
      <c r="E905" s="153">
        <v>1.32E-2</v>
      </c>
      <c r="F905" s="154">
        <v>29.28</v>
      </c>
      <c r="G905" s="176">
        <f t="shared" si="122"/>
        <v>0.38649600000000001</v>
      </c>
    </row>
    <row r="906" spans="1:7" ht="14.25" customHeight="1" x14ac:dyDescent="0.2">
      <c r="A906" s="177"/>
      <c r="B906" s="178"/>
      <c r="C906" s="178"/>
      <c r="D906" s="178"/>
      <c r="E906" s="557" t="s">
        <v>2933</v>
      </c>
      <c r="F906" s="557"/>
      <c r="G906" s="179">
        <f>SUM(G904:G905)</f>
        <v>0.90713099999999991</v>
      </c>
    </row>
    <row r="907" spans="1:7" ht="28.5" x14ac:dyDescent="0.2">
      <c r="A907" s="558" t="s">
        <v>1495</v>
      </c>
      <c r="B907" s="559"/>
      <c r="C907" s="150" t="s">
        <v>2874</v>
      </c>
      <c r="D907" s="150" t="s">
        <v>2875</v>
      </c>
      <c r="E907" s="150" t="s">
        <v>2876</v>
      </c>
      <c r="F907" s="150" t="s">
        <v>2877</v>
      </c>
      <c r="G907" s="174" t="s">
        <v>127</v>
      </c>
    </row>
    <row r="908" spans="1:7" ht="14.25" x14ac:dyDescent="0.2">
      <c r="A908" s="175" t="s">
        <v>3107</v>
      </c>
      <c r="B908" s="152" t="s">
        <v>1523</v>
      </c>
      <c r="C908" s="151" t="s">
        <v>68</v>
      </c>
      <c r="D908" s="151" t="s">
        <v>25</v>
      </c>
      <c r="E908" s="153">
        <v>6.0000000000000001E-3</v>
      </c>
      <c r="F908" s="154">
        <v>14.25</v>
      </c>
      <c r="G908" s="176">
        <f t="shared" ref="G908:G912" si="123">F908*E908</f>
        <v>8.5500000000000007E-2</v>
      </c>
    </row>
    <row r="909" spans="1:7" ht="14.25" x14ac:dyDescent="0.2">
      <c r="A909" s="175" t="s">
        <v>3108</v>
      </c>
      <c r="B909" s="152" t="s">
        <v>3109</v>
      </c>
      <c r="C909" s="151" t="s">
        <v>68</v>
      </c>
      <c r="D909" s="151" t="s">
        <v>25</v>
      </c>
      <c r="E909" s="153">
        <v>1.1999999999999999E-3</v>
      </c>
      <c r="F909" s="154">
        <v>60.54</v>
      </c>
      <c r="G909" s="176">
        <f t="shared" si="123"/>
        <v>7.264799999999999E-2</v>
      </c>
    </row>
    <row r="910" spans="1:7" ht="14.25" x14ac:dyDescent="0.2">
      <c r="A910" s="175" t="s">
        <v>3124</v>
      </c>
      <c r="B910" s="152" t="s">
        <v>3125</v>
      </c>
      <c r="C910" s="151" t="s">
        <v>68</v>
      </c>
      <c r="D910" s="151" t="s">
        <v>8</v>
      </c>
      <c r="E910" s="153">
        <v>1.05</v>
      </c>
      <c r="F910" s="154">
        <v>25</v>
      </c>
      <c r="G910" s="176">
        <f t="shared" si="123"/>
        <v>26.25</v>
      </c>
    </row>
    <row r="911" spans="1:7" ht="14.25" x14ac:dyDescent="0.2">
      <c r="A911" s="175" t="s">
        <v>2995</v>
      </c>
      <c r="B911" s="152" t="s">
        <v>2996</v>
      </c>
      <c r="C911" s="151" t="s">
        <v>68</v>
      </c>
      <c r="D911" s="151" t="s">
        <v>2997</v>
      </c>
      <c r="E911" s="153">
        <v>0.19800000000000001</v>
      </c>
      <c r="F911" s="154">
        <v>34.1</v>
      </c>
      <c r="G911" s="176">
        <f t="shared" si="123"/>
        <v>6.7518000000000002</v>
      </c>
    </row>
    <row r="912" spans="1:7" ht="14.25" x14ac:dyDescent="0.2">
      <c r="A912" s="175" t="s">
        <v>3110</v>
      </c>
      <c r="B912" s="152" t="s">
        <v>3111</v>
      </c>
      <c r="C912" s="151" t="s">
        <v>68</v>
      </c>
      <c r="D912" s="151" t="s">
        <v>25</v>
      </c>
      <c r="E912" s="153">
        <v>2.7490000000000001E-2</v>
      </c>
      <c r="F912" s="154">
        <v>233.59</v>
      </c>
      <c r="G912" s="176">
        <f t="shared" si="123"/>
        <v>6.4213890999999998</v>
      </c>
    </row>
    <row r="913" spans="1:7" ht="14.25" x14ac:dyDescent="0.2">
      <c r="A913" s="177"/>
      <c r="B913" s="178"/>
      <c r="C913" s="178"/>
      <c r="D913" s="178"/>
      <c r="E913" s="557" t="s">
        <v>2892</v>
      </c>
      <c r="F913" s="557"/>
      <c r="G913" s="179">
        <f>SUM(G908:G912)</f>
        <v>39.581337099999999</v>
      </c>
    </row>
    <row r="914" spans="1:7" ht="28.5" x14ac:dyDescent="0.2">
      <c r="A914" s="558" t="s">
        <v>2893</v>
      </c>
      <c r="B914" s="559"/>
      <c r="C914" s="150" t="s">
        <v>2874</v>
      </c>
      <c r="D914" s="150" t="s">
        <v>2875</v>
      </c>
      <c r="E914" s="150" t="s">
        <v>2876</v>
      </c>
      <c r="F914" s="150" t="s">
        <v>2877</v>
      </c>
      <c r="G914" s="174" t="s">
        <v>127</v>
      </c>
    </row>
    <row r="915" spans="1:7" ht="14.25" x14ac:dyDescent="0.2">
      <c r="A915" s="175" t="s">
        <v>2900</v>
      </c>
      <c r="B915" s="152" t="s">
        <v>1487</v>
      </c>
      <c r="C915" s="151" t="s">
        <v>68</v>
      </c>
      <c r="D915" s="151" t="s">
        <v>1489</v>
      </c>
      <c r="E915" s="153">
        <v>0.20699999999999999</v>
      </c>
      <c r="F915" s="154">
        <v>28.17</v>
      </c>
      <c r="G915" s="176">
        <f t="shared" ref="G915:G916" si="124">F915*E915</f>
        <v>5.8311900000000003</v>
      </c>
    </row>
    <row r="916" spans="1:7" ht="14.25" x14ac:dyDescent="0.2">
      <c r="A916" s="175" t="s">
        <v>3112</v>
      </c>
      <c r="B916" s="152" t="s">
        <v>1879</v>
      </c>
      <c r="C916" s="151" t="s">
        <v>68</v>
      </c>
      <c r="D916" s="151" t="s">
        <v>1489</v>
      </c>
      <c r="E916" s="153">
        <v>0.112</v>
      </c>
      <c r="F916" s="154">
        <v>32.17</v>
      </c>
      <c r="G916" s="176">
        <f t="shared" si="124"/>
        <v>3.6030400000000005</v>
      </c>
    </row>
    <row r="917" spans="1:7" ht="14.25" customHeight="1" x14ac:dyDescent="0.2">
      <c r="A917" s="177"/>
      <c r="B917" s="178"/>
      <c r="C917" s="178"/>
      <c r="D917" s="178"/>
      <c r="E917" s="557" t="s">
        <v>2902</v>
      </c>
      <c r="F917" s="557"/>
      <c r="G917" s="179">
        <f>SUM(G915:G916)</f>
        <v>9.4342300000000012</v>
      </c>
    </row>
    <row r="918" spans="1:7" ht="14.25" x14ac:dyDescent="0.2">
      <c r="A918" s="177"/>
      <c r="B918" s="178"/>
      <c r="C918" s="178"/>
      <c r="D918" s="178"/>
      <c r="E918" s="563" t="s">
        <v>2907</v>
      </c>
      <c r="F918" s="563"/>
      <c r="G918" s="180">
        <f>SUM(G917,G913,G906)</f>
        <v>49.922698099999998</v>
      </c>
    </row>
    <row r="919" spans="1:7" ht="14.25" x14ac:dyDescent="0.2">
      <c r="A919" s="177"/>
      <c r="B919" s="178"/>
      <c r="C919" s="569"/>
      <c r="D919" s="569"/>
      <c r="E919" s="178"/>
      <c r="F919" s="178"/>
      <c r="G919" s="184"/>
    </row>
    <row r="920" spans="1:7" ht="14.25" x14ac:dyDescent="0.2">
      <c r="A920" s="570" t="s">
        <v>3129</v>
      </c>
      <c r="B920" s="571"/>
      <c r="C920" s="571"/>
      <c r="D920" s="571"/>
      <c r="E920" s="571"/>
      <c r="F920" s="571"/>
      <c r="G920" s="572"/>
    </row>
    <row r="921" spans="1:7" ht="28.5" x14ac:dyDescent="0.2">
      <c r="A921" s="558" t="s">
        <v>2930</v>
      </c>
      <c r="B921" s="559"/>
      <c r="C921" s="150" t="s">
        <v>2874</v>
      </c>
      <c r="D921" s="150" t="s">
        <v>2875</v>
      </c>
      <c r="E921" s="150" t="s">
        <v>2876</v>
      </c>
      <c r="F921" s="150" t="s">
        <v>2877</v>
      </c>
      <c r="G921" s="174" t="s">
        <v>127</v>
      </c>
    </row>
    <row r="922" spans="1:7" ht="14.25" x14ac:dyDescent="0.2">
      <c r="A922" s="175" t="s">
        <v>3103</v>
      </c>
      <c r="B922" s="152" t="s">
        <v>1877</v>
      </c>
      <c r="C922" s="151" t="s">
        <v>68</v>
      </c>
      <c r="D922" s="151" t="s">
        <v>1514</v>
      </c>
      <c r="E922" s="153">
        <v>1.2999999999999999E-3</v>
      </c>
      <c r="F922" s="154">
        <v>28.45</v>
      </c>
      <c r="G922" s="176">
        <f t="shared" ref="G922:G923" si="125">F922*E922</f>
        <v>3.6984999999999997E-2</v>
      </c>
    </row>
    <row r="923" spans="1:7" ht="14.25" x14ac:dyDescent="0.2">
      <c r="A923" s="175" t="s">
        <v>3104</v>
      </c>
      <c r="B923" s="152" t="s">
        <v>1875</v>
      </c>
      <c r="C923" s="151" t="s">
        <v>68</v>
      </c>
      <c r="D923" s="151" t="s">
        <v>1517</v>
      </c>
      <c r="E923" s="153">
        <v>8.9999999999999998E-4</v>
      </c>
      <c r="F923" s="154">
        <v>29.28</v>
      </c>
      <c r="G923" s="176">
        <f t="shared" si="125"/>
        <v>2.6352E-2</v>
      </c>
    </row>
    <row r="924" spans="1:7" ht="14.25" x14ac:dyDescent="0.2">
      <c r="A924" s="177"/>
      <c r="B924" s="178"/>
      <c r="C924" s="178"/>
      <c r="D924" s="178"/>
      <c r="E924" s="557" t="s">
        <v>2933</v>
      </c>
      <c r="F924" s="557"/>
      <c r="G924" s="179">
        <f>SUM(G922:G923)</f>
        <v>6.3337000000000004E-2</v>
      </c>
    </row>
    <row r="925" spans="1:7" ht="28.5" x14ac:dyDescent="0.2">
      <c r="A925" s="558" t="s">
        <v>1495</v>
      </c>
      <c r="B925" s="559"/>
      <c r="C925" s="150" t="s">
        <v>2874</v>
      </c>
      <c r="D925" s="150" t="s">
        <v>2875</v>
      </c>
      <c r="E925" s="150" t="s">
        <v>2876</v>
      </c>
      <c r="F925" s="150" t="s">
        <v>2877</v>
      </c>
      <c r="G925" s="174" t="s">
        <v>127</v>
      </c>
    </row>
    <row r="926" spans="1:7" ht="28.5" x14ac:dyDescent="0.2">
      <c r="A926" s="175" t="s">
        <v>3121</v>
      </c>
      <c r="B926" s="152" t="s">
        <v>3122</v>
      </c>
      <c r="C926" s="151" t="s">
        <v>68</v>
      </c>
      <c r="D926" s="151" t="s">
        <v>67</v>
      </c>
      <c r="E926" s="153">
        <v>4.1500000000000004</v>
      </c>
      <c r="F926" s="154">
        <v>2.2599999999999998</v>
      </c>
      <c r="G926" s="176">
        <f t="shared" ref="G926:G927" si="126">F926*E926</f>
        <v>9.3789999999999996</v>
      </c>
    </row>
    <row r="927" spans="1:7" ht="28.5" x14ac:dyDescent="0.2">
      <c r="A927" s="175" t="s">
        <v>3130</v>
      </c>
      <c r="B927" s="152" t="s">
        <v>1519</v>
      </c>
      <c r="C927" s="151" t="s">
        <v>68</v>
      </c>
      <c r="D927" s="151" t="s">
        <v>3</v>
      </c>
      <c r="E927" s="153">
        <v>1.2208000000000001</v>
      </c>
      <c r="F927" s="154">
        <v>46.39</v>
      </c>
      <c r="G927" s="176">
        <f t="shared" si="126"/>
        <v>56.632912000000005</v>
      </c>
    </row>
    <row r="928" spans="1:7" ht="14.25" x14ac:dyDescent="0.2">
      <c r="A928" s="177"/>
      <c r="B928" s="178"/>
      <c r="C928" s="178"/>
      <c r="D928" s="178"/>
      <c r="E928" s="557" t="s">
        <v>2892</v>
      </c>
      <c r="F928" s="557"/>
      <c r="G928" s="179">
        <f>SUM(G926:G927)</f>
        <v>66.011912000000009</v>
      </c>
    </row>
    <row r="929" spans="1:7" ht="28.5" x14ac:dyDescent="0.2">
      <c r="A929" s="558" t="s">
        <v>2893</v>
      </c>
      <c r="B929" s="559"/>
      <c r="C929" s="150" t="s">
        <v>2874</v>
      </c>
      <c r="D929" s="150" t="s">
        <v>2875</v>
      </c>
      <c r="E929" s="150" t="s">
        <v>2876</v>
      </c>
      <c r="F929" s="150" t="s">
        <v>2877</v>
      </c>
      <c r="G929" s="174" t="s">
        <v>127</v>
      </c>
    </row>
    <row r="930" spans="1:7" ht="14.25" x14ac:dyDescent="0.2">
      <c r="A930" s="175" t="s">
        <v>2900</v>
      </c>
      <c r="B930" s="152" t="s">
        <v>1487</v>
      </c>
      <c r="C930" s="151" t="s">
        <v>68</v>
      </c>
      <c r="D930" s="151" t="s">
        <v>1489</v>
      </c>
      <c r="E930" s="153">
        <v>9.7000000000000003E-2</v>
      </c>
      <c r="F930" s="154">
        <v>28.17</v>
      </c>
      <c r="G930" s="176">
        <f t="shared" ref="G930:G931" si="127">F930*E930</f>
        <v>2.7324900000000003</v>
      </c>
    </row>
    <row r="931" spans="1:7" ht="14.25" x14ac:dyDescent="0.2">
      <c r="A931" s="175" t="s">
        <v>3112</v>
      </c>
      <c r="B931" s="152" t="s">
        <v>1879</v>
      </c>
      <c r="C931" s="151" t="s">
        <v>68</v>
      </c>
      <c r="D931" s="151" t="s">
        <v>1489</v>
      </c>
      <c r="E931" s="153">
        <v>9.0999999999999998E-2</v>
      </c>
      <c r="F931" s="154">
        <v>32.17</v>
      </c>
      <c r="G931" s="176">
        <f t="shared" si="127"/>
        <v>2.92747</v>
      </c>
    </row>
    <row r="932" spans="1:7" ht="14.25" x14ac:dyDescent="0.2">
      <c r="A932" s="177"/>
      <c r="B932" s="178"/>
      <c r="C932" s="178"/>
      <c r="D932" s="178"/>
      <c r="E932" s="557" t="s">
        <v>2902</v>
      </c>
      <c r="F932" s="557"/>
      <c r="G932" s="179">
        <f>SUM(G930:G931)</f>
        <v>5.6599599999999999</v>
      </c>
    </row>
    <row r="933" spans="1:7" ht="14.25" x14ac:dyDescent="0.2">
      <c r="A933" s="177"/>
      <c r="B933" s="178"/>
      <c r="C933" s="178"/>
      <c r="D933" s="178"/>
      <c r="E933" s="563" t="s">
        <v>2907</v>
      </c>
      <c r="F933" s="563"/>
      <c r="G933" s="180">
        <f>SUM(G932,G928,G921)</f>
        <v>71.671872000000008</v>
      </c>
    </row>
    <row r="934" spans="1:7" ht="14.25" x14ac:dyDescent="0.2">
      <c r="A934" s="177"/>
      <c r="B934" s="178"/>
      <c r="C934" s="569"/>
      <c r="D934" s="569"/>
      <c r="E934" s="178"/>
      <c r="F934" s="178"/>
      <c r="G934" s="184"/>
    </row>
    <row r="935" spans="1:7" ht="14.25" x14ac:dyDescent="0.2">
      <c r="A935" s="570" t="s">
        <v>3131</v>
      </c>
      <c r="B935" s="571"/>
      <c r="C935" s="571"/>
      <c r="D935" s="571"/>
      <c r="E935" s="571"/>
      <c r="F935" s="571"/>
      <c r="G935" s="572"/>
    </row>
    <row r="936" spans="1:7" ht="28.5" x14ac:dyDescent="0.2">
      <c r="A936" s="558" t="s">
        <v>1495</v>
      </c>
      <c r="B936" s="559"/>
      <c r="C936" s="150" t="s">
        <v>2874</v>
      </c>
      <c r="D936" s="150" t="s">
        <v>2875</v>
      </c>
      <c r="E936" s="150" t="s">
        <v>2876</v>
      </c>
      <c r="F936" s="150" t="s">
        <v>2877</v>
      </c>
      <c r="G936" s="174" t="s">
        <v>127</v>
      </c>
    </row>
    <row r="937" spans="1:7" ht="28.5" x14ac:dyDescent="0.2">
      <c r="A937" s="175" t="s">
        <v>3132</v>
      </c>
      <c r="B937" s="152" t="s">
        <v>3133</v>
      </c>
      <c r="C937" s="151" t="s">
        <v>68</v>
      </c>
      <c r="D937" s="151" t="s">
        <v>25</v>
      </c>
      <c r="E937" s="153">
        <v>1.4297</v>
      </c>
      <c r="F937" s="154">
        <v>20.48</v>
      </c>
      <c r="G937" s="176">
        <f t="shared" ref="G937" si="128">F937*E937</f>
        <v>29.280256000000001</v>
      </c>
    </row>
    <row r="938" spans="1:7" ht="14.25" x14ac:dyDescent="0.2">
      <c r="A938" s="177"/>
      <c r="B938" s="178"/>
      <c r="C938" s="178"/>
      <c r="D938" s="178"/>
      <c r="E938" s="557" t="s">
        <v>2892</v>
      </c>
      <c r="F938" s="557"/>
      <c r="G938" s="179">
        <f>G937</f>
        <v>29.280256000000001</v>
      </c>
    </row>
    <row r="939" spans="1:7" ht="28.5" x14ac:dyDescent="0.2">
      <c r="A939" s="558" t="s">
        <v>2893</v>
      </c>
      <c r="B939" s="559"/>
      <c r="C939" s="150" t="s">
        <v>2874</v>
      </c>
      <c r="D939" s="150" t="s">
        <v>2875</v>
      </c>
      <c r="E939" s="150" t="s">
        <v>2876</v>
      </c>
      <c r="F939" s="150" t="s">
        <v>2877</v>
      </c>
      <c r="G939" s="174" t="s">
        <v>127</v>
      </c>
    </row>
    <row r="940" spans="1:7" ht="14.25" x14ac:dyDescent="0.2">
      <c r="A940" s="175" t="s">
        <v>3134</v>
      </c>
      <c r="B940" s="152" t="s">
        <v>1972</v>
      </c>
      <c r="C940" s="151" t="s">
        <v>68</v>
      </c>
      <c r="D940" s="151" t="s">
        <v>1489</v>
      </c>
      <c r="E940" s="153">
        <v>9.69E-2</v>
      </c>
      <c r="F940" s="154">
        <v>29.33</v>
      </c>
      <c r="G940" s="176">
        <f t="shared" ref="G940:G941" si="129">F940*E940</f>
        <v>2.8420769999999997</v>
      </c>
    </row>
    <row r="941" spans="1:7" ht="14.25" x14ac:dyDescent="0.2">
      <c r="A941" s="175" t="s">
        <v>3135</v>
      </c>
      <c r="B941" s="152" t="s">
        <v>3136</v>
      </c>
      <c r="C941" s="151" t="s">
        <v>68</v>
      </c>
      <c r="D941" s="151" t="s">
        <v>1489</v>
      </c>
      <c r="E941" s="153">
        <v>0.4299</v>
      </c>
      <c r="F941" s="154">
        <v>32.57</v>
      </c>
      <c r="G941" s="176">
        <f t="shared" si="129"/>
        <v>14.001843000000001</v>
      </c>
    </row>
    <row r="942" spans="1:7" ht="14.25" x14ac:dyDescent="0.2">
      <c r="A942" s="177"/>
      <c r="B942" s="178"/>
      <c r="C942" s="178"/>
      <c r="D942" s="178"/>
      <c r="E942" s="557" t="s">
        <v>2902</v>
      </c>
      <c r="F942" s="557"/>
      <c r="G942" s="179">
        <f>SUM(G940:G941)</f>
        <v>16.843920000000001</v>
      </c>
    </row>
    <row r="943" spans="1:7" ht="14.25" x14ac:dyDescent="0.2">
      <c r="A943" s="177"/>
      <c r="B943" s="178"/>
      <c r="C943" s="178"/>
      <c r="D943" s="178"/>
      <c r="E943" s="563" t="s">
        <v>2907</v>
      </c>
      <c r="F943" s="563"/>
      <c r="G943" s="180">
        <f>SUM(G942,G938)</f>
        <v>46.124176000000006</v>
      </c>
    </row>
    <row r="944" spans="1:7" ht="14.25" x14ac:dyDescent="0.2">
      <c r="A944" s="177"/>
      <c r="B944" s="178"/>
      <c r="C944" s="569"/>
      <c r="D944" s="569"/>
      <c r="E944" s="178"/>
      <c r="F944" s="178"/>
      <c r="G944" s="184"/>
    </row>
    <row r="945" spans="1:7" ht="14.25" x14ac:dyDescent="0.2">
      <c r="A945" s="570" t="s">
        <v>3137</v>
      </c>
      <c r="B945" s="571"/>
      <c r="C945" s="571"/>
      <c r="D945" s="571"/>
      <c r="E945" s="571"/>
      <c r="F945" s="571"/>
      <c r="G945" s="572"/>
    </row>
    <row r="946" spans="1:7" ht="28.5" x14ac:dyDescent="0.2">
      <c r="A946" s="558" t="s">
        <v>1495</v>
      </c>
      <c r="B946" s="559"/>
      <c r="C946" s="150" t="s">
        <v>2874</v>
      </c>
      <c r="D946" s="150" t="s">
        <v>2875</v>
      </c>
      <c r="E946" s="150" t="s">
        <v>2876</v>
      </c>
      <c r="F946" s="150" t="s">
        <v>2877</v>
      </c>
      <c r="G946" s="174" t="s">
        <v>127</v>
      </c>
    </row>
    <row r="947" spans="1:7" ht="28.5" x14ac:dyDescent="0.2">
      <c r="A947" s="175" t="s">
        <v>3132</v>
      </c>
      <c r="B947" s="152" t="s">
        <v>3133</v>
      </c>
      <c r="C947" s="151" t="s">
        <v>68</v>
      </c>
      <c r="D947" s="151" t="s">
        <v>25</v>
      </c>
      <c r="E947" s="153">
        <v>1.4297</v>
      </c>
      <c r="F947" s="154">
        <v>20.48</v>
      </c>
      <c r="G947" s="176">
        <f t="shared" ref="G947" si="130">F947*E947</f>
        <v>29.280256000000001</v>
      </c>
    </row>
    <row r="948" spans="1:7" ht="14.25" x14ac:dyDescent="0.2">
      <c r="A948" s="177"/>
      <c r="B948" s="178"/>
      <c r="C948" s="178"/>
      <c r="D948" s="178"/>
      <c r="E948" s="557" t="s">
        <v>2892</v>
      </c>
      <c r="F948" s="557"/>
      <c r="G948" s="179">
        <f>G947</f>
        <v>29.280256000000001</v>
      </c>
    </row>
    <row r="949" spans="1:7" ht="28.5" x14ac:dyDescent="0.2">
      <c r="A949" s="558" t="s">
        <v>2893</v>
      </c>
      <c r="B949" s="559"/>
      <c r="C949" s="150" t="s">
        <v>2874</v>
      </c>
      <c r="D949" s="150" t="s">
        <v>2875</v>
      </c>
      <c r="E949" s="150" t="s">
        <v>2876</v>
      </c>
      <c r="F949" s="150" t="s">
        <v>2877</v>
      </c>
      <c r="G949" s="174" t="s">
        <v>127</v>
      </c>
    </row>
    <row r="950" spans="1:7" ht="14.25" x14ac:dyDescent="0.2">
      <c r="A950" s="175" t="s">
        <v>3134</v>
      </c>
      <c r="B950" s="152" t="s">
        <v>1972</v>
      </c>
      <c r="C950" s="151" t="s">
        <v>68</v>
      </c>
      <c r="D950" s="151" t="s">
        <v>1489</v>
      </c>
      <c r="E950" s="153">
        <v>9.69E-2</v>
      </c>
      <c r="F950" s="154">
        <v>29.33</v>
      </c>
      <c r="G950" s="176">
        <f t="shared" ref="G950:G951" si="131">F950*E950</f>
        <v>2.8420769999999997</v>
      </c>
    </row>
    <row r="951" spans="1:7" ht="14.25" x14ac:dyDescent="0.2">
      <c r="A951" s="175" t="s">
        <v>3135</v>
      </c>
      <c r="B951" s="152" t="s">
        <v>3136</v>
      </c>
      <c r="C951" s="151" t="s">
        <v>68</v>
      </c>
      <c r="D951" s="151" t="s">
        <v>1489</v>
      </c>
      <c r="E951" s="153">
        <v>0.4299</v>
      </c>
      <c r="F951" s="154">
        <v>32.57</v>
      </c>
      <c r="G951" s="176">
        <f t="shared" si="131"/>
        <v>14.001843000000001</v>
      </c>
    </row>
    <row r="952" spans="1:7" ht="14.25" customHeight="1" x14ac:dyDescent="0.2">
      <c r="A952" s="177"/>
      <c r="B952" s="178"/>
      <c r="C952" s="178"/>
      <c r="D952" s="178"/>
      <c r="E952" s="557" t="s">
        <v>2902</v>
      </c>
      <c r="F952" s="557"/>
      <c r="G952" s="179">
        <f>SUM(G950:G951)</f>
        <v>16.843920000000001</v>
      </c>
    </row>
    <row r="953" spans="1:7" ht="14.25" x14ac:dyDescent="0.2">
      <c r="A953" s="177"/>
      <c r="B953" s="178"/>
      <c r="C953" s="178"/>
      <c r="D953" s="178"/>
      <c r="E953" s="563" t="s">
        <v>2907</v>
      </c>
      <c r="F953" s="563"/>
      <c r="G953" s="180">
        <f>SUM(G952,G948)</f>
        <v>46.124176000000006</v>
      </c>
    </row>
    <row r="954" spans="1:7" ht="14.25" x14ac:dyDescent="0.2">
      <c r="A954" s="177"/>
      <c r="B954" s="178"/>
      <c r="C954" s="569"/>
      <c r="D954" s="569"/>
      <c r="E954" s="178"/>
      <c r="F954" s="178"/>
      <c r="G954" s="184"/>
    </row>
    <row r="955" spans="1:7" ht="14.25" x14ac:dyDescent="0.2">
      <c r="A955" s="570" t="s">
        <v>3138</v>
      </c>
      <c r="B955" s="571"/>
      <c r="C955" s="571"/>
      <c r="D955" s="571"/>
      <c r="E955" s="571"/>
      <c r="F955" s="571"/>
      <c r="G955" s="572"/>
    </row>
    <row r="956" spans="1:7" ht="28.5" x14ac:dyDescent="0.2">
      <c r="A956" s="558" t="s">
        <v>1495</v>
      </c>
      <c r="B956" s="559"/>
      <c r="C956" s="150" t="s">
        <v>2874</v>
      </c>
      <c r="D956" s="150" t="s">
        <v>2875</v>
      </c>
      <c r="E956" s="150" t="s">
        <v>2876</v>
      </c>
      <c r="F956" s="150" t="s">
        <v>2877</v>
      </c>
      <c r="G956" s="174" t="s">
        <v>127</v>
      </c>
    </row>
    <row r="957" spans="1:7" ht="28.5" x14ac:dyDescent="0.2">
      <c r="A957" s="175" t="s">
        <v>3132</v>
      </c>
      <c r="B957" s="152" t="s">
        <v>3133</v>
      </c>
      <c r="C957" s="151" t="s">
        <v>68</v>
      </c>
      <c r="D957" s="151" t="s">
        <v>25</v>
      </c>
      <c r="E957" s="153">
        <v>1.4297</v>
      </c>
      <c r="F957" s="154">
        <v>20.48</v>
      </c>
      <c r="G957" s="176">
        <f t="shared" ref="G957" si="132">F957*E957</f>
        <v>29.280256000000001</v>
      </c>
    </row>
    <row r="958" spans="1:7" ht="14.25" x14ac:dyDescent="0.2">
      <c r="A958" s="177"/>
      <c r="B958" s="178"/>
      <c r="C958" s="178"/>
      <c r="D958" s="178"/>
      <c r="E958" s="557" t="s">
        <v>2892</v>
      </c>
      <c r="F958" s="557"/>
      <c r="G958" s="179">
        <f>G957</f>
        <v>29.280256000000001</v>
      </c>
    </row>
    <row r="959" spans="1:7" ht="28.5" x14ac:dyDescent="0.2">
      <c r="A959" s="558" t="s">
        <v>2893</v>
      </c>
      <c r="B959" s="559"/>
      <c r="C959" s="150" t="s">
        <v>2874</v>
      </c>
      <c r="D959" s="150" t="s">
        <v>2875</v>
      </c>
      <c r="E959" s="150" t="s">
        <v>2876</v>
      </c>
      <c r="F959" s="150" t="s">
        <v>2877</v>
      </c>
      <c r="G959" s="174" t="s">
        <v>127</v>
      </c>
    </row>
    <row r="960" spans="1:7" ht="14.25" x14ac:dyDescent="0.2">
      <c r="A960" s="175" t="s">
        <v>3134</v>
      </c>
      <c r="B960" s="152" t="s">
        <v>1972</v>
      </c>
      <c r="C960" s="151" t="s">
        <v>68</v>
      </c>
      <c r="D960" s="151" t="s">
        <v>1489</v>
      </c>
      <c r="E960" s="153">
        <v>9.69E-2</v>
      </c>
      <c r="F960" s="154">
        <v>29.33</v>
      </c>
      <c r="G960" s="176">
        <f t="shared" ref="G960:G961" si="133">F960*E960</f>
        <v>2.8420769999999997</v>
      </c>
    </row>
    <row r="961" spans="1:7" ht="14.25" x14ac:dyDescent="0.2">
      <c r="A961" s="175" t="s">
        <v>3135</v>
      </c>
      <c r="B961" s="152" t="s">
        <v>3136</v>
      </c>
      <c r="C961" s="151" t="s">
        <v>68</v>
      </c>
      <c r="D961" s="151" t="s">
        <v>1489</v>
      </c>
      <c r="E961" s="153">
        <v>0.4299</v>
      </c>
      <c r="F961" s="154">
        <v>32.57</v>
      </c>
      <c r="G961" s="176">
        <f t="shared" si="133"/>
        <v>14.001843000000001</v>
      </c>
    </row>
    <row r="962" spans="1:7" ht="14.25" customHeight="1" x14ac:dyDescent="0.2">
      <c r="A962" s="177"/>
      <c r="B962" s="178"/>
      <c r="C962" s="178"/>
      <c r="D962" s="178"/>
      <c r="E962" s="557" t="s">
        <v>2902</v>
      </c>
      <c r="F962" s="557"/>
      <c r="G962" s="179">
        <f>SUM(G960:G961)</f>
        <v>16.843920000000001</v>
      </c>
    </row>
    <row r="963" spans="1:7" ht="14.25" x14ac:dyDescent="0.2">
      <c r="A963" s="177"/>
      <c r="B963" s="178"/>
      <c r="C963" s="178"/>
      <c r="D963" s="178"/>
      <c r="E963" s="563" t="s">
        <v>2907</v>
      </c>
      <c r="F963" s="563"/>
      <c r="G963" s="180">
        <f>SUM(G962,G958)</f>
        <v>46.124176000000006</v>
      </c>
    </row>
    <row r="964" spans="1:7" ht="14.25" x14ac:dyDescent="0.2">
      <c r="A964" s="177"/>
      <c r="B964" s="178"/>
      <c r="C964" s="569"/>
      <c r="D964" s="569"/>
      <c r="E964" s="178"/>
      <c r="F964" s="178"/>
      <c r="G964" s="184"/>
    </row>
    <row r="965" spans="1:7" ht="14.25" x14ac:dyDescent="0.2">
      <c r="A965" s="570" t="s">
        <v>3139</v>
      </c>
      <c r="B965" s="571"/>
      <c r="C965" s="571"/>
      <c r="D965" s="571"/>
      <c r="E965" s="571"/>
      <c r="F965" s="571"/>
      <c r="G965" s="572"/>
    </row>
    <row r="966" spans="1:7" ht="28.5" x14ac:dyDescent="0.2">
      <c r="A966" s="558" t="s">
        <v>1495</v>
      </c>
      <c r="B966" s="559"/>
      <c r="C966" s="150" t="s">
        <v>2874</v>
      </c>
      <c r="D966" s="150" t="s">
        <v>2875</v>
      </c>
      <c r="E966" s="150" t="s">
        <v>2876</v>
      </c>
      <c r="F966" s="150" t="s">
        <v>2877</v>
      </c>
      <c r="G966" s="174" t="s">
        <v>127</v>
      </c>
    </row>
    <row r="967" spans="1:7" ht="28.5" x14ac:dyDescent="0.2">
      <c r="A967" s="175" t="s">
        <v>3132</v>
      </c>
      <c r="B967" s="152" t="s">
        <v>3133</v>
      </c>
      <c r="C967" s="151" t="s">
        <v>68</v>
      </c>
      <c r="D967" s="151" t="s">
        <v>25</v>
      </c>
      <c r="E967" s="153">
        <v>1.4297</v>
      </c>
      <c r="F967" s="154">
        <v>20.48</v>
      </c>
      <c r="G967" s="176">
        <f t="shared" ref="G967" si="134">F967*E967</f>
        <v>29.280256000000001</v>
      </c>
    </row>
    <row r="968" spans="1:7" ht="14.25" x14ac:dyDescent="0.2">
      <c r="A968" s="177"/>
      <c r="B968" s="178"/>
      <c r="C968" s="178"/>
      <c r="D968" s="178"/>
      <c r="E968" s="557" t="s">
        <v>2892</v>
      </c>
      <c r="F968" s="557"/>
      <c r="G968" s="179">
        <f>G967</f>
        <v>29.280256000000001</v>
      </c>
    </row>
    <row r="969" spans="1:7" ht="28.5" x14ac:dyDescent="0.2">
      <c r="A969" s="558" t="s">
        <v>2893</v>
      </c>
      <c r="B969" s="559"/>
      <c r="C969" s="150" t="s">
        <v>2874</v>
      </c>
      <c r="D969" s="150" t="s">
        <v>2875</v>
      </c>
      <c r="E969" s="150" t="s">
        <v>2876</v>
      </c>
      <c r="F969" s="150" t="s">
        <v>2877</v>
      </c>
      <c r="G969" s="174" t="s">
        <v>127</v>
      </c>
    </row>
    <row r="970" spans="1:7" ht="14.25" x14ac:dyDescent="0.2">
      <c r="A970" s="175" t="s">
        <v>3134</v>
      </c>
      <c r="B970" s="152" t="s">
        <v>1972</v>
      </c>
      <c r="C970" s="151" t="s">
        <v>68</v>
      </c>
      <c r="D970" s="151" t="s">
        <v>1489</v>
      </c>
      <c r="E970" s="153">
        <v>9.69E-2</v>
      </c>
      <c r="F970" s="154">
        <v>29.33</v>
      </c>
      <c r="G970" s="176">
        <f t="shared" ref="G970:G971" si="135">F970*E970</f>
        <v>2.8420769999999997</v>
      </c>
    </row>
    <row r="971" spans="1:7" ht="14.25" x14ac:dyDescent="0.2">
      <c r="A971" s="175" t="s">
        <v>3135</v>
      </c>
      <c r="B971" s="152" t="s">
        <v>3136</v>
      </c>
      <c r="C971" s="151" t="s">
        <v>68</v>
      </c>
      <c r="D971" s="151" t="s">
        <v>1489</v>
      </c>
      <c r="E971" s="153">
        <v>0.4299</v>
      </c>
      <c r="F971" s="154">
        <v>32.57</v>
      </c>
      <c r="G971" s="176">
        <f t="shared" si="135"/>
        <v>14.001843000000001</v>
      </c>
    </row>
    <row r="972" spans="1:7" ht="14.25" customHeight="1" x14ac:dyDescent="0.2">
      <c r="A972" s="177"/>
      <c r="B972" s="178"/>
      <c r="C972" s="178"/>
      <c r="D972" s="178"/>
      <c r="E972" s="557" t="s">
        <v>2902</v>
      </c>
      <c r="F972" s="557"/>
      <c r="G972" s="179">
        <f>SUM(G970:G971)</f>
        <v>16.843920000000001</v>
      </c>
    </row>
    <row r="973" spans="1:7" ht="14.25" x14ac:dyDescent="0.2">
      <c r="A973" s="177"/>
      <c r="B973" s="178"/>
      <c r="C973" s="178"/>
      <c r="D973" s="178"/>
      <c r="E973" s="563" t="s">
        <v>2907</v>
      </c>
      <c r="F973" s="563"/>
      <c r="G973" s="180">
        <f>SUM(G972,G968)</f>
        <v>46.124176000000006</v>
      </c>
    </row>
    <row r="974" spans="1:7" ht="14.25" x14ac:dyDescent="0.2">
      <c r="A974" s="177"/>
      <c r="B974" s="178"/>
      <c r="C974" s="569"/>
      <c r="D974" s="569"/>
      <c r="E974" s="178"/>
      <c r="F974" s="178"/>
      <c r="G974" s="184"/>
    </row>
    <row r="975" spans="1:7" ht="14.25" x14ac:dyDescent="0.2">
      <c r="A975" s="570" t="s">
        <v>3140</v>
      </c>
      <c r="B975" s="571"/>
      <c r="C975" s="571"/>
      <c r="D975" s="571"/>
      <c r="E975" s="571"/>
      <c r="F975" s="571"/>
      <c r="G975" s="572"/>
    </row>
    <row r="976" spans="1:7" ht="28.5" x14ac:dyDescent="0.2">
      <c r="A976" s="558" t="s">
        <v>2893</v>
      </c>
      <c r="B976" s="559"/>
      <c r="C976" s="150" t="s">
        <v>2874</v>
      </c>
      <c r="D976" s="150" t="s">
        <v>2875</v>
      </c>
      <c r="E976" s="150" t="s">
        <v>2876</v>
      </c>
      <c r="F976" s="150" t="s">
        <v>2877</v>
      </c>
      <c r="G976" s="174" t="s">
        <v>127</v>
      </c>
    </row>
    <row r="977" spans="1:7" ht="14.25" x14ac:dyDescent="0.2">
      <c r="A977" s="175" t="s">
        <v>2898</v>
      </c>
      <c r="B977" s="152" t="s">
        <v>1599</v>
      </c>
      <c r="C977" s="151" t="s">
        <v>68</v>
      </c>
      <c r="D977" s="151" t="s">
        <v>1489</v>
      </c>
      <c r="E977" s="153">
        <v>6.8099999999999994E-2</v>
      </c>
      <c r="F977" s="154">
        <v>32.57</v>
      </c>
      <c r="G977" s="176">
        <f t="shared" ref="G977:G978" si="136">F977*E977</f>
        <v>2.2180169999999997</v>
      </c>
    </row>
    <row r="978" spans="1:7" ht="14.25" x14ac:dyDescent="0.2">
      <c r="A978" s="175" t="s">
        <v>2900</v>
      </c>
      <c r="B978" s="152" t="s">
        <v>1487</v>
      </c>
      <c r="C978" s="151" t="s">
        <v>68</v>
      </c>
      <c r="D978" s="151" t="s">
        <v>1489</v>
      </c>
      <c r="E978" s="153">
        <v>2.5499999999999998E-2</v>
      </c>
      <c r="F978" s="154">
        <v>28.17</v>
      </c>
      <c r="G978" s="176">
        <f t="shared" si="136"/>
        <v>0.71833499999999995</v>
      </c>
    </row>
    <row r="979" spans="1:7" ht="14.25" x14ac:dyDescent="0.2">
      <c r="A979" s="177"/>
      <c r="B979" s="178"/>
      <c r="C979" s="178"/>
      <c r="D979" s="178"/>
      <c r="E979" s="557" t="s">
        <v>2902</v>
      </c>
      <c r="F979" s="557"/>
      <c r="G979" s="179">
        <f>SUM(G977:G978)</f>
        <v>2.9363519999999994</v>
      </c>
    </row>
    <row r="980" spans="1:7" ht="28.5" x14ac:dyDescent="0.2">
      <c r="A980" s="558" t="s">
        <v>2903</v>
      </c>
      <c r="B980" s="559"/>
      <c r="C980" s="150" t="s">
        <v>2874</v>
      </c>
      <c r="D980" s="150" t="s">
        <v>2875</v>
      </c>
      <c r="E980" s="150" t="s">
        <v>2876</v>
      </c>
      <c r="F980" s="150" t="s">
        <v>2877</v>
      </c>
      <c r="G980" s="174" t="s">
        <v>127</v>
      </c>
    </row>
    <row r="981" spans="1:7" ht="28.5" x14ac:dyDescent="0.2">
      <c r="A981" s="175" t="s">
        <v>3141</v>
      </c>
      <c r="B981" s="152" t="s">
        <v>1913</v>
      </c>
      <c r="C981" s="151" t="s">
        <v>68</v>
      </c>
      <c r="D981" s="151" t="s">
        <v>14</v>
      </c>
      <c r="E981" s="153">
        <v>2.5600000000000002E-3</v>
      </c>
      <c r="F981" s="154">
        <v>449.58</v>
      </c>
      <c r="G981" s="176">
        <f t="shared" ref="G981" si="137">F981*E981</f>
        <v>1.1509248000000001</v>
      </c>
    </row>
    <row r="982" spans="1:7" ht="14.25" x14ac:dyDescent="0.2">
      <c r="A982" s="177"/>
      <c r="B982" s="178"/>
      <c r="C982" s="178"/>
      <c r="D982" s="178"/>
      <c r="E982" s="557" t="s">
        <v>2906</v>
      </c>
      <c r="F982" s="557"/>
      <c r="G982" s="179">
        <f>SUM(G981)</f>
        <v>1.1509248000000001</v>
      </c>
    </row>
    <row r="983" spans="1:7" ht="14.25" x14ac:dyDescent="0.2">
      <c r="A983" s="177"/>
      <c r="B983" s="178"/>
      <c r="C983" s="178"/>
      <c r="D983" s="178"/>
      <c r="E983" s="563" t="s">
        <v>2907</v>
      </c>
      <c r="F983" s="563"/>
      <c r="G983" s="180">
        <f>SUM(G982,G979)</f>
        <v>4.0872767999999997</v>
      </c>
    </row>
    <row r="984" spans="1:7" ht="14.25" x14ac:dyDescent="0.2">
      <c r="A984" s="177"/>
      <c r="B984" s="178"/>
      <c r="C984" s="569"/>
      <c r="D984" s="569"/>
      <c r="E984" s="178"/>
      <c r="F984" s="178"/>
      <c r="G984" s="184"/>
    </row>
    <row r="985" spans="1:7" ht="14.25" x14ac:dyDescent="0.2">
      <c r="A985" s="570" t="s">
        <v>3142</v>
      </c>
      <c r="B985" s="571"/>
      <c r="C985" s="571"/>
      <c r="D985" s="571"/>
      <c r="E985" s="571"/>
      <c r="F985" s="571"/>
      <c r="G985" s="572"/>
    </row>
    <row r="986" spans="1:7" ht="28.5" x14ac:dyDescent="0.2">
      <c r="A986" s="558" t="s">
        <v>2893</v>
      </c>
      <c r="B986" s="559"/>
      <c r="C986" s="150" t="s">
        <v>2874</v>
      </c>
      <c r="D986" s="150" t="s">
        <v>2875</v>
      </c>
      <c r="E986" s="150" t="s">
        <v>2876</v>
      </c>
      <c r="F986" s="150" t="s">
        <v>2877</v>
      </c>
      <c r="G986" s="174" t="s">
        <v>127</v>
      </c>
    </row>
    <row r="987" spans="1:7" ht="14.25" x14ac:dyDescent="0.2">
      <c r="A987" s="175" t="s">
        <v>2898</v>
      </c>
      <c r="B987" s="152" t="s">
        <v>1599</v>
      </c>
      <c r="C987" s="151" t="s">
        <v>68</v>
      </c>
      <c r="D987" s="151" t="s">
        <v>1489</v>
      </c>
      <c r="E987" s="153">
        <v>6.8099999999999994E-2</v>
      </c>
      <c r="F987" s="154">
        <v>32.57</v>
      </c>
      <c r="G987" s="176">
        <f t="shared" ref="G987:G988" si="138">F987*E987</f>
        <v>2.2180169999999997</v>
      </c>
    </row>
    <row r="988" spans="1:7" ht="14.25" x14ac:dyDescent="0.2">
      <c r="A988" s="175" t="s">
        <v>2900</v>
      </c>
      <c r="B988" s="152" t="s">
        <v>1487</v>
      </c>
      <c r="C988" s="151" t="s">
        <v>68</v>
      </c>
      <c r="D988" s="151" t="s">
        <v>1489</v>
      </c>
      <c r="E988" s="153">
        <v>2.5499999999999998E-2</v>
      </c>
      <c r="F988" s="154">
        <v>28.17</v>
      </c>
      <c r="G988" s="176">
        <f t="shared" si="138"/>
        <v>0.71833499999999995</v>
      </c>
    </row>
    <row r="989" spans="1:7" ht="14.25" customHeight="1" x14ac:dyDescent="0.2">
      <c r="A989" s="177"/>
      <c r="B989" s="178"/>
      <c r="C989" s="178"/>
      <c r="D989" s="178"/>
      <c r="E989" s="557" t="s">
        <v>2902</v>
      </c>
      <c r="F989" s="557"/>
      <c r="G989" s="179">
        <f>SUM(G987:G988)</f>
        <v>2.9363519999999994</v>
      </c>
    </row>
    <row r="990" spans="1:7" ht="28.5" x14ac:dyDescent="0.2">
      <c r="A990" s="558" t="s">
        <v>2903</v>
      </c>
      <c r="B990" s="559"/>
      <c r="C990" s="150" t="s">
        <v>2874</v>
      </c>
      <c r="D990" s="150" t="s">
        <v>2875</v>
      </c>
      <c r="E990" s="150" t="s">
        <v>2876</v>
      </c>
      <c r="F990" s="150" t="s">
        <v>2877</v>
      </c>
      <c r="G990" s="174" t="s">
        <v>127</v>
      </c>
    </row>
    <row r="991" spans="1:7" ht="28.5" x14ac:dyDescent="0.2">
      <c r="A991" s="175" t="s">
        <v>3141</v>
      </c>
      <c r="B991" s="152" t="s">
        <v>1913</v>
      </c>
      <c r="C991" s="151" t="s">
        <v>68</v>
      </c>
      <c r="D991" s="151" t="s">
        <v>14</v>
      </c>
      <c r="E991" s="153">
        <v>2.5600000000000002E-3</v>
      </c>
      <c r="F991" s="154">
        <v>449.58</v>
      </c>
      <c r="G991" s="176">
        <f t="shared" ref="G991" si="139">F991*E991</f>
        <v>1.1509248000000001</v>
      </c>
    </row>
    <row r="992" spans="1:7" ht="14.25" x14ac:dyDescent="0.2">
      <c r="A992" s="177"/>
      <c r="B992" s="178"/>
      <c r="C992" s="178"/>
      <c r="D992" s="178"/>
      <c r="E992" s="557" t="s">
        <v>2906</v>
      </c>
      <c r="F992" s="557"/>
      <c r="G992" s="179">
        <f>SUM(G991)</f>
        <v>1.1509248000000001</v>
      </c>
    </row>
    <row r="993" spans="1:7" ht="14.25" x14ac:dyDescent="0.2">
      <c r="A993" s="177"/>
      <c r="B993" s="178"/>
      <c r="C993" s="178"/>
      <c r="D993" s="178"/>
      <c r="E993" s="563" t="s">
        <v>2907</v>
      </c>
      <c r="F993" s="563"/>
      <c r="G993" s="180">
        <f>SUM(G992,G989)</f>
        <v>4.0872767999999997</v>
      </c>
    </row>
    <row r="994" spans="1:7" ht="14.25" x14ac:dyDescent="0.2">
      <c r="A994" s="177"/>
      <c r="B994" s="178"/>
      <c r="C994" s="569"/>
      <c r="D994" s="569"/>
      <c r="E994" s="178"/>
      <c r="F994" s="178"/>
      <c r="G994" s="184"/>
    </row>
    <row r="995" spans="1:7" ht="14.25" x14ac:dyDescent="0.2">
      <c r="A995" s="570" t="s">
        <v>3143</v>
      </c>
      <c r="B995" s="571"/>
      <c r="C995" s="571"/>
      <c r="D995" s="571"/>
      <c r="E995" s="571"/>
      <c r="F995" s="571"/>
      <c r="G995" s="572"/>
    </row>
    <row r="996" spans="1:7" ht="28.5" x14ac:dyDescent="0.2">
      <c r="A996" s="558" t="s">
        <v>1495</v>
      </c>
      <c r="B996" s="559"/>
      <c r="C996" s="150" t="s">
        <v>2874</v>
      </c>
      <c r="D996" s="150" t="s">
        <v>2875</v>
      </c>
      <c r="E996" s="150" t="s">
        <v>2876</v>
      </c>
      <c r="F996" s="150" t="s">
        <v>2877</v>
      </c>
      <c r="G996" s="174" t="s">
        <v>127</v>
      </c>
    </row>
    <row r="997" spans="1:7" ht="14.25" x14ac:dyDescent="0.2">
      <c r="A997" s="175" t="s">
        <v>3144</v>
      </c>
      <c r="B997" s="152" t="s">
        <v>1916</v>
      </c>
      <c r="C997" s="151" t="s">
        <v>68</v>
      </c>
      <c r="D997" s="151" t="s">
        <v>3</v>
      </c>
      <c r="E997" s="153">
        <v>0.15809999999999999</v>
      </c>
      <c r="F997" s="154">
        <v>16.03</v>
      </c>
      <c r="G997" s="176">
        <f t="shared" ref="G997" si="140">F997*E997</f>
        <v>2.5343430000000002</v>
      </c>
    </row>
    <row r="998" spans="1:7" ht="14.25" x14ac:dyDescent="0.2">
      <c r="A998" s="177"/>
      <c r="B998" s="178"/>
      <c r="C998" s="178"/>
      <c r="D998" s="178"/>
      <c r="E998" s="557" t="s">
        <v>2892</v>
      </c>
      <c r="F998" s="557"/>
      <c r="G998" s="179">
        <f>G997</f>
        <v>2.5343430000000002</v>
      </c>
    </row>
    <row r="999" spans="1:7" ht="28.5" x14ac:dyDescent="0.2">
      <c r="A999" s="558" t="s">
        <v>2893</v>
      </c>
      <c r="B999" s="559"/>
      <c r="C999" s="150" t="s">
        <v>2874</v>
      </c>
      <c r="D999" s="150" t="s">
        <v>2875</v>
      </c>
      <c r="E999" s="150" t="s">
        <v>2876</v>
      </c>
      <c r="F999" s="150" t="s">
        <v>2877</v>
      </c>
      <c r="G999" s="174" t="s">
        <v>127</v>
      </c>
    </row>
    <row r="1000" spans="1:7" ht="14.25" x14ac:dyDescent="0.2">
      <c r="A1000" s="175" t="s">
        <v>2898</v>
      </c>
      <c r="B1000" s="152" t="s">
        <v>1599</v>
      </c>
      <c r="C1000" s="151" t="s">
        <v>68</v>
      </c>
      <c r="D1000" s="151" t="s">
        <v>1489</v>
      </c>
      <c r="E1000" s="153">
        <v>0.40899999999999997</v>
      </c>
      <c r="F1000" s="154">
        <v>32.57</v>
      </c>
      <c r="G1000" s="176">
        <f t="shared" ref="G1000:G1001" si="141">F1000*E1000</f>
        <v>13.32113</v>
      </c>
    </row>
    <row r="1001" spans="1:7" ht="14.25" x14ac:dyDescent="0.2">
      <c r="A1001" s="175" t="s">
        <v>2900</v>
      </c>
      <c r="B1001" s="152" t="s">
        <v>1487</v>
      </c>
      <c r="C1001" s="151" t="s">
        <v>68</v>
      </c>
      <c r="D1001" s="151" t="s">
        <v>1489</v>
      </c>
      <c r="E1001" s="153">
        <v>0.40899999999999997</v>
      </c>
      <c r="F1001" s="154">
        <v>28.17</v>
      </c>
      <c r="G1001" s="176">
        <f t="shared" si="141"/>
        <v>11.52153</v>
      </c>
    </row>
    <row r="1002" spans="1:7" ht="14.25" x14ac:dyDescent="0.2">
      <c r="A1002" s="177"/>
      <c r="B1002" s="178"/>
      <c r="C1002" s="178"/>
      <c r="D1002" s="178"/>
      <c r="E1002" s="557" t="s">
        <v>2902</v>
      </c>
      <c r="F1002" s="557"/>
      <c r="G1002" s="179">
        <f>SUM(G1000:G1001)</f>
        <v>24.842660000000002</v>
      </c>
    </row>
    <row r="1003" spans="1:7" ht="28.5" x14ac:dyDescent="0.2">
      <c r="A1003" s="558" t="s">
        <v>2903</v>
      </c>
      <c r="B1003" s="559"/>
      <c r="C1003" s="150" t="s">
        <v>2874</v>
      </c>
      <c r="D1003" s="150" t="s">
        <v>2875</v>
      </c>
      <c r="E1003" s="150" t="s">
        <v>2876</v>
      </c>
      <c r="F1003" s="150" t="s">
        <v>2877</v>
      </c>
      <c r="G1003" s="174" t="s">
        <v>127</v>
      </c>
    </row>
    <row r="1004" spans="1:7" ht="28.5" x14ac:dyDescent="0.2">
      <c r="A1004" s="175" t="s">
        <v>3145</v>
      </c>
      <c r="B1004" s="152" t="s">
        <v>1802</v>
      </c>
      <c r="C1004" s="151" t="s">
        <v>68</v>
      </c>
      <c r="D1004" s="151" t="s">
        <v>14</v>
      </c>
      <c r="E1004" s="153">
        <v>2.111E-2</v>
      </c>
      <c r="F1004" s="154">
        <v>496.48</v>
      </c>
      <c r="G1004" s="176">
        <f t="shared" ref="G1004" si="142">F1004*E1004</f>
        <v>10.4806928</v>
      </c>
    </row>
    <row r="1005" spans="1:7" ht="14.25" x14ac:dyDescent="0.2">
      <c r="A1005" s="177"/>
      <c r="B1005" s="178"/>
      <c r="C1005" s="178"/>
      <c r="D1005" s="178"/>
      <c r="E1005" s="557" t="s">
        <v>2906</v>
      </c>
      <c r="F1005" s="557"/>
      <c r="G1005" s="179">
        <f>G1004</f>
        <v>10.4806928</v>
      </c>
    </row>
    <row r="1006" spans="1:7" ht="14.25" x14ac:dyDescent="0.2">
      <c r="A1006" s="177"/>
      <c r="B1006" s="178"/>
      <c r="C1006" s="178"/>
      <c r="D1006" s="178"/>
      <c r="E1006" s="563" t="s">
        <v>2907</v>
      </c>
      <c r="F1006" s="563"/>
      <c r="G1006" s="180">
        <f>SUM(G1005,G1002,G998)</f>
        <v>37.857695800000002</v>
      </c>
    </row>
    <row r="1007" spans="1:7" ht="14.25" x14ac:dyDescent="0.2">
      <c r="A1007" s="177"/>
      <c r="B1007" s="178"/>
      <c r="C1007" s="569"/>
      <c r="D1007" s="569"/>
      <c r="E1007" s="178"/>
      <c r="F1007" s="178"/>
      <c r="G1007" s="184"/>
    </row>
    <row r="1008" spans="1:7" ht="14.25" x14ac:dyDescent="0.2">
      <c r="A1008" s="570" t="s">
        <v>3146</v>
      </c>
      <c r="B1008" s="571"/>
      <c r="C1008" s="571"/>
      <c r="D1008" s="571"/>
      <c r="E1008" s="571"/>
      <c r="F1008" s="571"/>
      <c r="G1008" s="572"/>
    </row>
    <row r="1009" spans="1:7" ht="28.5" x14ac:dyDescent="0.2">
      <c r="A1009" s="558" t="s">
        <v>1495</v>
      </c>
      <c r="B1009" s="559"/>
      <c r="C1009" s="150" t="s">
        <v>2874</v>
      </c>
      <c r="D1009" s="150" t="s">
        <v>2875</v>
      </c>
      <c r="E1009" s="150" t="s">
        <v>2876</v>
      </c>
      <c r="F1009" s="150" t="s">
        <v>2877</v>
      </c>
      <c r="G1009" s="174" t="s">
        <v>127</v>
      </c>
    </row>
    <row r="1010" spans="1:7" ht="14.25" x14ac:dyDescent="0.2">
      <c r="A1010" s="175" t="s">
        <v>3144</v>
      </c>
      <c r="B1010" s="152" t="s">
        <v>1916</v>
      </c>
      <c r="C1010" s="151" t="s">
        <v>68</v>
      </c>
      <c r="D1010" s="151" t="s">
        <v>3</v>
      </c>
      <c r="E1010" s="153">
        <v>0.15809999999999999</v>
      </c>
      <c r="F1010" s="154">
        <v>16.03</v>
      </c>
      <c r="G1010" s="176">
        <f t="shared" ref="G1010" si="143">F1010*E1010</f>
        <v>2.5343430000000002</v>
      </c>
    </row>
    <row r="1011" spans="1:7" ht="14.25" x14ac:dyDescent="0.2">
      <c r="A1011" s="177"/>
      <c r="B1011" s="178"/>
      <c r="C1011" s="178"/>
      <c r="D1011" s="178"/>
      <c r="E1011" s="557" t="s">
        <v>2892</v>
      </c>
      <c r="F1011" s="557"/>
      <c r="G1011" s="179">
        <f>G1010</f>
        <v>2.5343430000000002</v>
      </c>
    </row>
    <row r="1012" spans="1:7" ht="28.5" x14ac:dyDescent="0.2">
      <c r="A1012" s="558" t="s">
        <v>2893</v>
      </c>
      <c r="B1012" s="559"/>
      <c r="C1012" s="150" t="s">
        <v>2874</v>
      </c>
      <c r="D1012" s="150" t="s">
        <v>2875</v>
      </c>
      <c r="E1012" s="150" t="s">
        <v>2876</v>
      </c>
      <c r="F1012" s="150" t="s">
        <v>2877</v>
      </c>
      <c r="G1012" s="174" t="s">
        <v>127</v>
      </c>
    </row>
    <row r="1013" spans="1:7" ht="14.25" x14ac:dyDescent="0.2">
      <c r="A1013" s="175" t="s">
        <v>2898</v>
      </c>
      <c r="B1013" s="152" t="s">
        <v>1599</v>
      </c>
      <c r="C1013" s="151" t="s">
        <v>68</v>
      </c>
      <c r="D1013" s="151" t="s">
        <v>1489</v>
      </c>
      <c r="E1013" s="153">
        <v>0.40899999999999997</v>
      </c>
      <c r="F1013" s="154">
        <v>32.57</v>
      </c>
      <c r="G1013" s="176">
        <f t="shared" ref="G1013:G1014" si="144">F1013*E1013</f>
        <v>13.32113</v>
      </c>
    </row>
    <row r="1014" spans="1:7" ht="14.25" x14ac:dyDescent="0.2">
      <c r="A1014" s="175" t="s">
        <v>2900</v>
      </c>
      <c r="B1014" s="152" t="s">
        <v>1487</v>
      </c>
      <c r="C1014" s="151" t="s">
        <v>68</v>
      </c>
      <c r="D1014" s="151" t="s">
        <v>1489</v>
      </c>
      <c r="E1014" s="153">
        <v>0.40899999999999997</v>
      </c>
      <c r="F1014" s="154">
        <v>28.17</v>
      </c>
      <c r="G1014" s="176">
        <f t="shared" si="144"/>
        <v>11.52153</v>
      </c>
    </row>
    <row r="1015" spans="1:7" ht="14.25" x14ac:dyDescent="0.2">
      <c r="A1015" s="177"/>
      <c r="B1015" s="178"/>
      <c r="C1015" s="178"/>
      <c r="D1015" s="178"/>
      <c r="E1015" s="557" t="s">
        <v>2902</v>
      </c>
      <c r="F1015" s="557"/>
      <c r="G1015" s="179">
        <f>SUM(G1013:G1014)</f>
        <v>24.842660000000002</v>
      </c>
    </row>
    <row r="1016" spans="1:7" ht="28.5" x14ac:dyDescent="0.2">
      <c r="A1016" s="558" t="s">
        <v>2903</v>
      </c>
      <c r="B1016" s="559"/>
      <c r="C1016" s="150" t="s">
        <v>2874</v>
      </c>
      <c r="D1016" s="150" t="s">
        <v>2875</v>
      </c>
      <c r="E1016" s="150" t="s">
        <v>2876</v>
      </c>
      <c r="F1016" s="150" t="s">
        <v>2877</v>
      </c>
      <c r="G1016" s="174" t="s">
        <v>127</v>
      </c>
    </row>
    <row r="1017" spans="1:7" ht="28.5" x14ac:dyDescent="0.2">
      <c r="A1017" s="175" t="s">
        <v>3145</v>
      </c>
      <c r="B1017" s="152" t="s">
        <v>1802</v>
      </c>
      <c r="C1017" s="151" t="s">
        <v>68</v>
      </c>
      <c r="D1017" s="151" t="s">
        <v>14</v>
      </c>
      <c r="E1017" s="153">
        <v>2.1049999999999999E-2</v>
      </c>
      <c r="F1017" s="154">
        <v>496.48</v>
      </c>
      <c r="G1017" s="176">
        <f t="shared" ref="G1017" si="145">F1017*E1017</f>
        <v>10.450904</v>
      </c>
    </row>
    <row r="1018" spans="1:7" ht="14.25" x14ac:dyDescent="0.2">
      <c r="A1018" s="177"/>
      <c r="B1018" s="178"/>
      <c r="C1018" s="178"/>
      <c r="D1018" s="178"/>
      <c r="E1018" s="557" t="s">
        <v>2906</v>
      </c>
      <c r="F1018" s="557"/>
      <c r="G1018" s="179">
        <f>G1017</f>
        <v>10.450904</v>
      </c>
    </row>
    <row r="1019" spans="1:7" ht="14.25" x14ac:dyDescent="0.2">
      <c r="A1019" s="177"/>
      <c r="B1019" s="178"/>
      <c r="C1019" s="178"/>
      <c r="D1019" s="178"/>
      <c r="E1019" s="563" t="s">
        <v>2907</v>
      </c>
      <c r="F1019" s="563"/>
      <c r="G1019" s="180">
        <f>SUM(G1018,G1015,G1011)</f>
        <v>37.827907000000003</v>
      </c>
    </row>
    <row r="1020" spans="1:7" ht="14.25" x14ac:dyDescent="0.2">
      <c r="A1020" s="177"/>
      <c r="B1020" s="178"/>
      <c r="C1020" s="569"/>
      <c r="D1020" s="569"/>
      <c r="E1020" s="178"/>
      <c r="F1020" s="178"/>
      <c r="G1020" s="184"/>
    </row>
    <row r="1021" spans="1:7" ht="14.25" x14ac:dyDescent="0.2">
      <c r="A1021" s="570" t="s">
        <v>3147</v>
      </c>
      <c r="B1021" s="571"/>
      <c r="C1021" s="571"/>
      <c r="D1021" s="571"/>
      <c r="E1021" s="571"/>
      <c r="F1021" s="571"/>
      <c r="G1021" s="572"/>
    </row>
    <row r="1022" spans="1:7" ht="28.5" x14ac:dyDescent="0.2">
      <c r="A1022" s="558" t="s">
        <v>1495</v>
      </c>
      <c r="B1022" s="559"/>
      <c r="C1022" s="150" t="s">
        <v>2874</v>
      </c>
      <c r="D1022" s="150" t="s">
        <v>2875</v>
      </c>
      <c r="E1022" s="150" t="s">
        <v>2876</v>
      </c>
      <c r="F1022" s="150" t="s">
        <v>2877</v>
      </c>
      <c r="G1022" s="174" t="s">
        <v>127</v>
      </c>
    </row>
    <row r="1023" spans="1:7" ht="14.25" x14ac:dyDescent="0.2">
      <c r="A1023" s="175" t="s">
        <v>3148</v>
      </c>
      <c r="B1023" s="152" t="s">
        <v>1896</v>
      </c>
      <c r="C1023" s="151" t="s">
        <v>68</v>
      </c>
      <c r="D1023" s="151" t="s">
        <v>25</v>
      </c>
      <c r="E1023" s="153">
        <v>4.91</v>
      </c>
      <c r="F1023" s="154">
        <v>0.75</v>
      </c>
      <c r="G1023" s="176">
        <f t="shared" ref="G1023:G1025" si="146">F1023*E1023</f>
        <v>3.6825000000000001</v>
      </c>
    </row>
    <row r="1024" spans="1:7" ht="14.25" x14ac:dyDescent="0.2">
      <c r="A1024" s="175" t="s">
        <v>3149</v>
      </c>
      <c r="B1024" s="152" t="s">
        <v>1900</v>
      </c>
      <c r="C1024" s="151" t="s">
        <v>68</v>
      </c>
      <c r="D1024" s="151" t="s">
        <v>25</v>
      </c>
      <c r="E1024" s="153">
        <v>0.42199999999999999</v>
      </c>
      <c r="F1024" s="154">
        <v>4.4000000000000004</v>
      </c>
      <c r="G1024" s="176">
        <f t="shared" si="146"/>
        <v>1.8568</v>
      </c>
    </row>
    <row r="1025" spans="1:7" ht="14.25" x14ac:dyDescent="0.2">
      <c r="A1025" s="175" t="s">
        <v>3150</v>
      </c>
      <c r="B1025" s="152" t="s">
        <v>3151</v>
      </c>
      <c r="C1025" s="151" t="s">
        <v>68</v>
      </c>
      <c r="D1025" s="151" t="s">
        <v>3</v>
      </c>
      <c r="E1025" s="153">
        <v>0.78029999999999999</v>
      </c>
      <c r="F1025" s="154">
        <v>42.9</v>
      </c>
      <c r="G1025" s="176">
        <f t="shared" si="146"/>
        <v>33.474869999999996</v>
      </c>
    </row>
    <row r="1026" spans="1:7" ht="14.25" x14ac:dyDescent="0.2">
      <c r="A1026" s="177"/>
      <c r="B1026" s="178"/>
      <c r="C1026" s="178"/>
      <c r="D1026" s="178"/>
      <c r="E1026" s="557" t="s">
        <v>2892</v>
      </c>
      <c r="F1026" s="557"/>
      <c r="G1026" s="179">
        <f>SUM(G1023:G1025)</f>
        <v>39.014169999999993</v>
      </c>
    </row>
    <row r="1027" spans="1:7" ht="28.5" x14ac:dyDescent="0.2">
      <c r="A1027" s="558" t="s">
        <v>2893</v>
      </c>
      <c r="B1027" s="559"/>
      <c r="C1027" s="150" t="s">
        <v>2874</v>
      </c>
      <c r="D1027" s="150" t="s">
        <v>2875</v>
      </c>
      <c r="E1027" s="150" t="s">
        <v>2876</v>
      </c>
      <c r="F1027" s="150" t="s">
        <v>2877</v>
      </c>
      <c r="G1027" s="174" t="s">
        <v>127</v>
      </c>
    </row>
    <row r="1028" spans="1:7" ht="14.25" x14ac:dyDescent="0.2">
      <c r="A1028" s="175" t="s">
        <v>3152</v>
      </c>
      <c r="B1028" s="152" t="s">
        <v>1894</v>
      </c>
      <c r="C1028" s="151" t="s">
        <v>68</v>
      </c>
      <c r="D1028" s="151" t="s">
        <v>1489</v>
      </c>
      <c r="E1028" s="153">
        <v>0.53410000000000002</v>
      </c>
      <c r="F1028" s="154">
        <v>32.4</v>
      </c>
      <c r="G1028" s="176">
        <f t="shared" ref="G1028:G1029" si="147">F1028*E1028</f>
        <v>17.304839999999999</v>
      </c>
    </row>
    <row r="1029" spans="1:7" ht="14.25" x14ac:dyDescent="0.2">
      <c r="A1029" s="175" t="s">
        <v>2900</v>
      </c>
      <c r="B1029" s="152" t="s">
        <v>1487</v>
      </c>
      <c r="C1029" s="151" t="s">
        <v>68</v>
      </c>
      <c r="D1029" s="151" t="s">
        <v>1489</v>
      </c>
      <c r="E1029" s="153">
        <v>0.26</v>
      </c>
      <c r="F1029" s="154">
        <v>28.17</v>
      </c>
      <c r="G1029" s="176">
        <f t="shared" si="147"/>
        <v>7.3242000000000003</v>
      </c>
    </row>
    <row r="1030" spans="1:7" ht="14.25" x14ac:dyDescent="0.2">
      <c r="A1030" s="177"/>
      <c r="B1030" s="178"/>
      <c r="C1030" s="178"/>
      <c r="D1030" s="178"/>
      <c r="E1030" s="557" t="s">
        <v>2902</v>
      </c>
      <c r="F1030" s="557"/>
      <c r="G1030" s="179">
        <f>SUM(G1028:G1029)</f>
        <v>24.62904</v>
      </c>
    </row>
    <row r="1031" spans="1:7" ht="14.25" x14ac:dyDescent="0.2">
      <c r="A1031" s="177"/>
      <c r="B1031" s="178"/>
      <c r="C1031" s="178"/>
      <c r="D1031" s="178"/>
      <c r="E1031" s="563" t="s">
        <v>2907</v>
      </c>
      <c r="F1031" s="563"/>
      <c r="G1031" s="180">
        <f>SUM(G1030,G1026)</f>
        <v>63.643209999999996</v>
      </c>
    </row>
    <row r="1032" spans="1:7" ht="14.25" x14ac:dyDescent="0.2">
      <c r="A1032" s="177"/>
      <c r="B1032" s="178"/>
      <c r="C1032" s="569"/>
      <c r="D1032" s="569"/>
      <c r="E1032" s="178"/>
      <c r="F1032" s="178"/>
      <c r="G1032" s="184"/>
    </row>
    <row r="1033" spans="1:7" ht="14.25" x14ac:dyDescent="0.2">
      <c r="A1033" s="570" t="s">
        <v>3153</v>
      </c>
      <c r="B1033" s="571"/>
      <c r="C1033" s="571"/>
      <c r="D1033" s="571"/>
      <c r="E1033" s="571"/>
      <c r="F1033" s="571"/>
      <c r="G1033" s="572"/>
    </row>
    <row r="1034" spans="1:7" ht="28.5" x14ac:dyDescent="0.2">
      <c r="A1034" s="558" t="s">
        <v>1495</v>
      </c>
      <c r="B1034" s="559"/>
      <c r="C1034" s="150" t="s">
        <v>2874</v>
      </c>
      <c r="D1034" s="150" t="s">
        <v>2875</v>
      </c>
      <c r="E1034" s="150" t="s">
        <v>2876</v>
      </c>
      <c r="F1034" s="150" t="s">
        <v>2877</v>
      </c>
      <c r="G1034" s="174" t="s">
        <v>127</v>
      </c>
    </row>
    <row r="1035" spans="1:7" ht="14.25" x14ac:dyDescent="0.2">
      <c r="A1035" s="175" t="s">
        <v>3148</v>
      </c>
      <c r="B1035" s="152" t="s">
        <v>1896</v>
      </c>
      <c r="C1035" s="151" t="s">
        <v>68</v>
      </c>
      <c r="D1035" s="151" t="s">
        <v>25</v>
      </c>
      <c r="E1035" s="153">
        <v>4.91</v>
      </c>
      <c r="F1035" s="154">
        <v>0.75</v>
      </c>
      <c r="G1035" s="176">
        <f t="shared" ref="G1035:G1037" si="148">F1035*E1035</f>
        <v>3.6825000000000001</v>
      </c>
    </row>
    <row r="1036" spans="1:7" ht="14.25" x14ac:dyDescent="0.2">
      <c r="A1036" s="175" t="s">
        <v>3149</v>
      </c>
      <c r="B1036" s="152" t="s">
        <v>1900</v>
      </c>
      <c r="C1036" s="151" t="s">
        <v>68</v>
      </c>
      <c r="D1036" s="151" t="s">
        <v>25</v>
      </c>
      <c r="E1036" s="153">
        <v>0.42199999999999999</v>
      </c>
      <c r="F1036" s="154">
        <v>4.4000000000000004</v>
      </c>
      <c r="G1036" s="176">
        <f t="shared" si="148"/>
        <v>1.8568</v>
      </c>
    </row>
    <row r="1037" spans="1:7" ht="14.25" x14ac:dyDescent="0.2">
      <c r="A1037" s="175" t="s">
        <v>3150</v>
      </c>
      <c r="B1037" s="152" t="s">
        <v>3151</v>
      </c>
      <c r="C1037" s="151" t="s">
        <v>68</v>
      </c>
      <c r="D1037" s="151" t="s">
        <v>3</v>
      </c>
      <c r="E1037" s="153">
        <v>0.78029999999999999</v>
      </c>
      <c r="F1037" s="154">
        <v>42.9</v>
      </c>
      <c r="G1037" s="176">
        <f t="shared" si="148"/>
        <v>33.474869999999996</v>
      </c>
    </row>
    <row r="1038" spans="1:7" ht="14.25" x14ac:dyDescent="0.2">
      <c r="A1038" s="177"/>
      <c r="B1038" s="178"/>
      <c r="C1038" s="178"/>
      <c r="D1038" s="178"/>
      <c r="E1038" s="557" t="s">
        <v>2892</v>
      </c>
      <c r="F1038" s="557"/>
      <c r="G1038" s="179">
        <f>SUM(G1035:G1037)</f>
        <v>39.014169999999993</v>
      </c>
    </row>
    <row r="1039" spans="1:7" ht="28.5" x14ac:dyDescent="0.2">
      <c r="A1039" s="558" t="s">
        <v>2893</v>
      </c>
      <c r="B1039" s="559"/>
      <c r="C1039" s="150" t="s">
        <v>2874</v>
      </c>
      <c r="D1039" s="150" t="s">
        <v>2875</v>
      </c>
      <c r="E1039" s="150" t="s">
        <v>2876</v>
      </c>
      <c r="F1039" s="150" t="s">
        <v>2877</v>
      </c>
      <c r="G1039" s="174" t="s">
        <v>127</v>
      </c>
    </row>
    <row r="1040" spans="1:7" ht="14.25" x14ac:dyDescent="0.2">
      <c r="A1040" s="175" t="s">
        <v>3152</v>
      </c>
      <c r="B1040" s="152" t="s">
        <v>1894</v>
      </c>
      <c r="C1040" s="151" t="s">
        <v>68</v>
      </c>
      <c r="D1040" s="151" t="s">
        <v>1489</v>
      </c>
      <c r="E1040" s="153">
        <v>0.53410000000000002</v>
      </c>
      <c r="F1040" s="154">
        <v>32.4</v>
      </c>
      <c r="G1040" s="176">
        <f t="shared" ref="G1040:G1041" si="149">F1040*E1040</f>
        <v>17.304839999999999</v>
      </c>
    </row>
    <row r="1041" spans="1:7" ht="14.25" x14ac:dyDescent="0.2">
      <c r="A1041" s="175" t="s">
        <v>2900</v>
      </c>
      <c r="B1041" s="152" t="s">
        <v>1487</v>
      </c>
      <c r="C1041" s="151" t="s">
        <v>68</v>
      </c>
      <c r="D1041" s="151" t="s">
        <v>1489</v>
      </c>
      <c r="E1041" s="153">
        <v>0.26</v>
      </c>
      <c r="F1041" s="154">
        <v>28.17</v>
      </c>
      <c r="G1041" s="176">
        <f t="shared" si="149"/>
        <v>7.3242000000000003</v>
      </c>
    </row>
    <row r="1042" spans="1:7" ht="14.25" customHeight="1" x14ac:dyDescent="0.2">
      <c r="A1042" s="177"/>
      <c r="B1042" s="178"/>
      <c r="C1042" s="178"/>
      <c r="D1042" s="178"/>
      <c r="E1042" s="557" t="s">
        <v>2902</v>
      </c>
      <c r="F1042" s="557"/>
      <c r="G1042" s="179">
        <f>SUM(G1040:G1041)</f>
        <v>24.62904</v>
      </c>
    </row>
    <row r="1043" spans="1:7" ht="14.25" x14ac:dyDescent="0.2">
      <c r="A1043" s="177"/>
      <c r="B1043" s="178"/>
      <c r="C1043" s="178"/>
      <c r="D1043" s="178"/>
      <c r="E1043" s="563" t="s">
        <v>2907</v>
      </c>
      <c r="F1043" s="563"/>
      <c r="G1043" s="180">
        <f>SUM(G1042,G1038)</f>
        <v>63.643209999999996</v>
      </c>
    </row>
    <row r="1044" spans="1:7" ht="14.25" x14ac:dyDescent="0.2">
      <c r="A1044" s="177"/>
      <c r="B1044" s="178"/>
      <c r="C1044" s="569"/>
      <c r="D1044" s="569"/>
      <c r="E1044" s="178"/>
      <c r="F1044" s="178"/>
      <c r="G1044" s="184"/>
    </row>
    <row r="1045" spans="1:7" ht="14.25" x14ac:dyDescent="0.2">
      <c r="A1045" s="570" t="s">
        <v>3154</v>
      </c>
      <c r="B1045" s="571"/>
      <c r="C1045" s="571"/>
      <c r="D1045" s="571"/>
      <c r="E1045" s="571"/>
      <c r="F1045" s="571"/>
      <c r="G1045" s="572"/>
    </row>
    <row r="1046" spans="1:7" ht="28.5" x14ac:dyDescent="0.2">
      <c r="A1046" s="558" t="s">
        <v>1495</v>
      </c>
      <c r="B1046" s="559"/>
      <c r="C1046" s="150" t="s">
        <v>2874</v>
      </c>
      <c r="D1046" s="150" t="s">
        <v>2875</v>
      </c>
      <c r="E1046" s="150" t="s">
        <v>2876</v>
      </c>
      <c r="F1046" s="150" t="s">
        <v>2877</v>
      </c>
      <c r="G1046" s="174" t="s">
        <v>127</v>
      </c>
    </row>
    <row r="1047" spans="1:7" ht="28.5" x14ac:dyDescent="0.2">
      <c r="A1047" s="175" t="s">
        <v>3155</v>
      </c>
      <c r="B1047" s="152" t="s">
        <v>59</v>
      </c>
      <c r="C1047" s="151" t="s">
        <v>68</v>
      </c>
      <c r="D1047" s="151" t="s">
        <v>3</v>
      </c>
      <c r="E1047" s="153">
        <v>1</v>
      </c>
      <c r="F1047" s="154">
        <v>123.23</v>
      </c>
      <c r="G1047" s="176">
        <f t="shared" ref="G1047" si="150">F1047*E1047</f>
        <v>123.23</v>
      </c>
    </row>
    <row r="1048" spans="1:7" ht="14.25" x14ac:dyDescent="0.2">
      <c r="A1048" s="177"/>
      <c r="B1048" s="178"/>
      <c r="C1048" s="178"/>
      <c r="D1048" s="178"/>
      <c r="E1048" s="557" t="s">
        <v>2892</v>
      </c>
      <c r="F1048" s="557"/>
      <c r="G1048" s="179">
        <f>G1047</f>
        <v>123.23</v>
      </c>
    </row>
    <row r="1049" spans="1:7" ht="28.5" x14ac:dyDescent="0.2">
      <c r="A1049" s="558" t="s">
        <v>2893</v>
      </c>
      <c r="B1049" s="559"/>
      <c r="C1049" s="150" t="s">
        <v>2874</v>
      </c>
      <c r="D1049" s="150" t="s">
        <v>2875</v>
      </c>
      <c r="E1049" s="150" t="s">
        <v>2876</v>
      </c>
      <c r="F1049" s="150" t="s">
        <v>2877</v>
      </c>
      <c r="G1049" s="174" t="s">
        <v>127</v>
      </c>
    </row>
    <row r="1050" spans="1:7" ht="14.25" x14ac:dyDescent="0.2">
      <c r="A1050" s="175" t="s">
        <v>3101</v>
      </c>
      <c r="B1050" s="152" t="s">
        <v>1836</v>
      </c>
      <c r="C1050" s="151" t="s">
        <v>68</v>
      </c>
      <c r="D1050" s="151" t="s">
        <v>1489</v>
      </c>
      <c r="E1050" s="153">
        <v>0.46700000000000003</v>
      </c>
      <c r="F1050" s="154">
        <v>28</v>
      </c>
      <c r="G1050" s="176">
        <f t="shared" ref="G1050:G1051" si="151">F1050*E1050</f>
        <v>13.076000000000001</v>
      </c>
    </row>
    <row r="1051" spans="1:7" ht="14.25" x14ac:dyDescent="0.2">
      <c r="A1051" s="175" t="s">
        <v>2900</v>
      </c>
      <c r="B1051" s="152" t="s">
        <v>1487</v>
      </c>
      <c r="C1051" s="151" t="s">
        <v>68</v>
      </c>
      <c r="D1051" s="151" t="s">
        <v>1489</v>
      </c>
      <c r="E1051" s="153">
        <f>E1050</f>
        <v>0.46700000000000003</v>
      </c>
      <c r="F1051" s="154">
        <v>28.17</v>
      </c>
      <c r="G1051" s="176">
        <f t="shared" si="151"/>
        <v>13.155390000000002</v>
      </c>
    </row>
    <row r="1052" spans="1:7" ht="14.25" x14ac:dyDescent="0.2">
      <c r="A1052" s="177"/>
      <c r="B1052" s="178"/>
      <c r="C1052" s="178"/>
      <c r="D1052" s="178"/>
      <c r="E1052" s="557" t="s">
        <v>2902</v>
      </c>
      <c r="F1052" s="557"/>
      <c r="G1052" s="179">
        <f>SUM(G1050:G1051)</f>
        <v>26.231390000000005</v>
      </c>
    </row>
    <row r="1053" spans="1:7" ht="14.25" x14ac:dyDescent="0.2">
      <c r="A1053" s="177"/>
      <c r="B1053" s="178"/>
      <c r="C1053" s="178"/>
      <c r="D1053" s="178"/>
      <c r="E1053" s="563" t="s">
        <v>2907</v>
      </c>
      <c r="F1053" s="563"/>
      <c r="G1053" s="180">
        <f>SUM(G1052,G1048)</f>
        <v>149.46138999999999</v>
      </c>
    </row>
    <row r="1054" spans="1:7" ht="14.25" x14ac:dyDescent="0.2">
      <c r="A1054" s="177"/>
      <c r="B1054" s="178"/>
      <c r="C1054" s="569"/>
      <c r="D1054" s="569"/>
      <c r="E1054" s="178"/>
      <c r="F1054" s="178"/>
      <c r="G1054" s="184"/>
    </row>
    <row r="1055" spans="1:7" ht="14.25" x14ac:dyDescent="0.2">
      <c r="A1055" s="570" t="s">
        <v>3156</v>
      </c>
      <c r="B1055" s="571"/>
      <c r="C1055" s="571"/>
      <c r="D1055" s="571"/>
      <c r="E1055" s="571"/>
      <c r="F1055" s="571"/>
      <c r="G1055" s="572"/>
    </row>
    <row r="1056" spans="1:7" ht="28.5" x14ac:dyDescent="0.2">
      <c r="A1056" s="558" t="s">
        <v>3157</v>
      </c>
      <c r="B1056" s="559"/>
      <c r="C1056" s="150" t="s">
        <v>2874</v>
      </c>
      <c r="D1056" s="150" t="s">
        <v>2875</v>
      </c>
      <c r="E1056" s="150" t="s">
        <v>2876</v>
      </c>
      <c r="F1056" s="150" t="s">
        <v>2877</v>
      </c>
      <c r="G1056" s="174" t="s">
        <v>127</v>
      </c>
    </row>
    <row r="1057" spans="1:7" ht="14.25" x14ac:dyDescent="0.2">
      <c r="A1057" s="175" t="s">
        <v>3158</v>
      </c>
      <c r="B1057" s="152" t="s">
        <v>3159</v>
      </c>
      <c r="C1057" s="151" t="s">
        <v>68</v>
      </c>
      <c r="D1057" s="151" t="s">
        <v>3160</v>
      </c>
      <c r="E1057" s="153">
        <v>3.86</v>
      </c>
      <c r="F1057" s="154">
        <v>0.74</v>
      </c>
      <c r="G1057" s="176">
        <f t="shared" ref="G1057" si="152">F1057*E1057</f>
        <v>2.8563999999999998</v>
      </c>
    </row>
    <row r="1058" spans="1:7" ht="14.25" x14ac:dyDescent="0.2">
      <c r="A1058" s="177"/>
      <c r="B1058" s="178"/>
      <c r="C1058" s="178"/>
      <c r="D1058" s="178"/>
      <c r="E1058" s="557" t="s">
        <v>3161</v>
      </c>
      <c r="F1058" s="557"/>
      <c r="G1058" s="179">
        <f>G1057</f>
        <v>2.8563999999999998</v>
      </c>
    </row>
    <row r="1059" spans="1:7" ht="28.5" x14ac:dyDescent="0.2">
      <c r="A1059" s="558" t="s">
        <v>1495</v>
      </c>
      <c r="B1059" s="559"/>
      <c r="C1059" s="150" t="s">
        <v>2874</v>
      </c>
      <c r="D1059" s="150" t="s">
        <v>2875</v>
      </c>
      <c r="E1059" s="150" t="s">
        <v>2876</v>
      </c>
      <c r="F1059" s="150" t="s">
        <v>2877</v>
      </c>
      <c r="G1059" s="174" t="s">
        <v>127</v>
      </c>
    </row>
    <row r="1060" spans="1:7" ht="14.25" x14ac:dyDescent="0.2">
      <c r="A1060" s="175" t="s">
        <v>3162</v>
      </c>
      <c r="B1060" s="152" t="s">
        <v>3163</v>
      </c>
      <c r="C1060" s="151" t="s">
        <v>68</v>
      </c>
      <c r="D1060" s="151" t="s">
        <v>25</v>
      </c>
      <c r="E1060" s="153">
        <v>0.68600000000000005</v>
      </c>
      <c r="F1060" s="154">
        <v>8.02</v>
      </c>
      <c r="G1060" s="176">
        <f t="shared" ref="G1060:G1063" si="153">F1060*E1060</f>
        <v>5.5017199999999997</v>
      </c>
    </row>
    <row r="1061" spans="1:7" ht="14.25" x14ac:dyDescent="0.2">
      <c r="A1061" s="175" t="s">
        <v>3079</v>
      </c>
      <c r="B1061" s="152" t="s">
        <v>3080</v>
      </c>
      <c r="C1061" s="151" t="s">
        <v>68</v>
      </c>
      <c r="D1061" s="151" t="s">
        <v>25</v>
      </c>
      <c r="E1061" s="153">
        <v>4.1000000000000002E-2</v>
      </c>
      <c r="F1061" s="154">
        <v>48</v>
      </c>
      <c r="G1061" s="176">
        <f t="shared" si="153"/>
        <v>1.968</v>
      </c>
    </row>
    <row r="1062" spans="1:7" ht="14.25" x14ac:dyDescent="0.2">
      <c r="A1062" s="175" t="s">
        <v>3164</v>
      </c>
      <c r="B1062" s="152" t="s">
        <v>3165</v>
      </c>
      <c r="C1062" s="151" t="s">
        <v>68</v>
      </c>
      <c r="D1062" s="151" t="s">
        <v>1809</v>
      </c>
      <c r="E1062" s="153">
        <v>0.01</v>
      </c>
      <c r="F1062" s="154">
        <v>34.57</v>
      </c>
      <c r="G1062" s="176">
        <f t="shared" si="153"/>
        <v>0.34570000000000001</v>
      </c>
    </row>
    <row r="1063" spans="1:7" ht="28.5" x14ac:dyDescent="0.2">
      <c r="A1063" s="175" t="s">
        <v>3166</v>
      </c>
      <c r="B1063" s="152" t="s">
        <v>3167</v>
      </c>
      <c r="C1063" s="151" t="s">
        <v>3070</v>
      </c>
      <c r="D1063" s="151" t="s">
        <v>3</v>
      </c>
      <c r="E1063" s="153">
        <v>1.05</v>
      </c>
      <c r="F1063" s="154">
        <v>41</v>
      </c>
      <c r="G1063" s="176">
        <f t="shared" si="153"/>
        <v>43.050000000000004</v>
      </c>
    </row>
    <row r="1064" spans="1:7" ht="14.25" x14ac:dyDescent="0.2">
      <c r="A1064" s="177"/>
      <c r="B1064" s="178"/>
      <c r="C1064" s="178"/>
      <c r="D1064" s="178"/>
      <c r="E1064" s="557" t="s">
        <v>2892</v>
      </c>
      <c r="F1064" s="557"/>
      <c r="G1064" s="179">
        <f>SUM(G1060:G1063)</f>
        <v>50.86542</v>
      </c>
    </row>
    <row r="1065" spans="1:7" ht="28.5" x14ac:dyDescent="0.2">
      <c r="A1065" s="558" t="s">
        <v>2893</v>
      </c>
      <c r="B1065" s="559"/>
      <c r="C1065" s="150" t="s">
        <v>2874</v>
      </c>
      <c r="D1065" s="150" t="s">
        <v>2875</v>
      </c>
      <c r="E1065" s="150" t="s">
        <v>2876</v>
      </c>
      <c r="F1065" s="150" t="s">
        <v>2877</v>
      </c>
      <c r="G1065" s="174" t="s">
        <v>127</v>
      </c>
    </row>
    <row r="1066" spans="1:7" ht="14.25" x14ac:dyDescent="0.2">
      <c r="A1066" s="175" t="s">
        <v>3134</v>
      </c>
      <c r="B1066" s="152" t="s">
        <v>1972</v>
      </c>
      <c r="C1066" s="151" t="s">
        <v>68</v>
      </c>
      <c r="D1066" s="151" t="s">
        <v>1489</v>
      </c>
      <c r="E1066" s="153">
        <v>0.62619999999999998</v>
      </c>
      <c r="F1066" s="154">
        <v>29.33</v>
      </c>
      <c r="G1066" s="176">
        <f t="shared" ref="G1066:G1069" si="154">F1066*E1066</f>
        <v>18.366446</v>
      </c>
    </row>
    <row r="1067" spans="1:7" ht="14.25" x14ac:dyDescent="0.2">
      <c r="A1067" s="175" t="s">
        <v>3071</v>
      </c>
      <c r="B1067" s="152" t="s">
        <v>3072</v>
      </c>
      <c r="C1067" s="151" t="s">
        <v>68</v>
      </c>
      <c r="D1067" s="151" t="s">
        <v>1489</v>
      </c>
      <c r="E1067" s="153">
        <f>E1066</f>
        <v>0.62619999999999998</v>
      </c>
      <c r="F1067" s="154">
        <v>30.3</v>
      </c>
      <c r="G1067" s="176">
        <f t="shared" si="154"/>
        <v>18.973859999999998</v>
      </c>
    </row>
    <row r="1068" spans="1:7" ht="14.25" x14ac:dyDescent="0.2">
      <c r="A1068" s="175" t="s">
        <v>3038</v>
      </c>
      <c r="B1068" s="152" t="s">
        <v>3039</v>
      </c>
      <c r="C1068" s="151" t="s">
        <v>68</v>
      </c>
      <c r="D1068" s="151" t="s">
        <v>1489</v>
      </c>
      <c r="E1068" s="153">
        <f>E1067</f>
        <v>0.62619999999999998</v>
      </c>
      <c r="F1068" s="154">
        <v>32.950000000000003</v>
      </c>
      <c r="G1068" s="176">
        <f t="shared" si="154"/>
        <v>20.633290000000002</v>
      </c>
    </row>
    <row r="1069" spans="1:7" ht="14.25" x14ac:dyDescent="0.2">
      <c r="A1069" s="175" t="s">
        <v>3168</v>
      </c>
      <c r="B1069" s="152" t="s">
        <v>2445</v>
      </c>
      <c r="C1069" s="151" t="s">
        <v>68</v>
      </c>
      <c r="D1069" s="151" t="s">
        <v>1489</v>
      </c>
      <c r="E1069" s="153">
        <f>E1068</f>
        <v>0.62619999999999998</v>
      </c>
      <c r="F1069" s="154">
        <v>36.83</v>
      </c>
      <c r="G1069" s="176">
        <f t="shared" si="154"/>
        <v>23.062945999999997</v>
      </c>
    </row>
    <row r="1070" spans="1:7" ht="14.25" x14ac:dyDescent="0.2">
      <c r="A1070" s="177"/>
      <c r="B1070" s="178"/>
      <c r="C1070" s="178"/>
      <c r="D1070" s="178"/>
      <c r="E1070" s="557" t="s">
        <v>2902</v>
      </c>
      <c r="F1070" s="557"/>
      <c r="G1070" s="179">
        <f>SUM(G1066:G1069)</f>
        <v>81.036541999999997</v>
      </c>
    </row>
    <row r="1071" spans="1:7" ht="14.25" x14ac:dyDescent="0.2">
      <c r="A1071" s="177"/>
      <c r="B1071" s="178"/>
      <c r="C1071" s="178"/>
      <c r="D1071" s="178"/>
      <c r="E1071" s="563" t="s">
        <v>2907</v>
      </c>
      <c r="F1071" s="563"/>
      <c r="G1071" s="180">
        <f>SUM(G1070,G1064,G1058)</f>
        <v>134.75836200000001</v>
      </c>
    </row>
    <row r="1072" spans="1:7" ht="14.25" x14ac:dyDescent="0.2">
      <c r="A1072" s="177"/>
      <c r="B1072" s="178"/>
      <c r="C1072" s="569"/>
      <c r="D1072" s="569"/>
      <c r="E1072" s="178"/>
      <c r="F1072" s="178"/>
      <c r="G1072" s="184"/>
    </row>
    <row r="1073" spans="1:7" ht="14.25" x14ac:dyDescent="0.2">
      <c r="A1073" s="570" t="s">
        <v>3169</v>
      </c>
      <c r="B1073" s="571"/>
      <c r="C1073" s="571"/>
      <c r="D1073" s="571"/>
      <c r="E1073" s="571"/>
      <c r="F1073" s="571"/>
      <c r="G1073" s="572"/>
    </row>
    <row r="1074" spans="1:7" ht="28.5" x14ac:dyDescent="0.2">
      <c r="A1074" s="558" t="s">
        <v>1495</v>
      </c>
      <c r="B1074" s="559"/>
      <c r="C1074" s="150" t="s">
        <v>2874</v>
      </c>
      <c r="D1074" s="150" t="s">
        <v>2875</v>
      </c>
      <c r="E1074" s="150" t="s">
        <v>2876</v>
      </c>
      <c r="F1074" s="150" t="s">
        <v>2877</v>
      </c>
      <c r="G1074" s="174" t="s">
        <v>127</v>
      </c>
    </row>
    <row r="1075" spans="1:7" ht="14.25" x14ac:dyDescent="0.2">
      <c r="A1075" s="175" t="s">
        <v>3170</v>
      </c>
      <c r="B1075" s="152" t="s">
        <v>3171</v>
      </c>
      <c r="C1075" s="151" t="s">
        <v>68</v>
      </c>
      <c r="D1075" s="151" t="s">
        <v>1582</v>
      </c>
      <c r="E1075" s="153">
        <v>0.21</v>
      </c>
      <c r="F1075" s="154">
        <v>16.59</v>
      </c>
      <c r="G1075" s="176">
        <f t="shared" ref="G1075:G1076" si="155">F1075*E1075</f>
        <v>3.4838999999999998</v>
      </c>
    </row>
    <row r="1076" spans="1:7" ht="14.25" x14ac:dyDescent="0.2">
      <c r="A1076" s="175" t="s">
        <v>3172</v>
      </c>
      <c r="B1076" s="152" t="s">
        <v>1698</v>
      </c>
      <c r="C1076" s="151" t="s">
        <v>68</v>
      </c>
      <c r="D1076" s="151" t="s">
        <v>25</v>
      </c>
      <c r="E1076" s="153">
        <v>0.5</v>
      </c>
      <c r="F1076" s="154">
        <v>0.6</v>
      </c>
      <c r="G1076" s="176">
        <f t="shared" si="155"/>
        <v>0.3</v>
      </c>
    </row>
    <row r="1077" spans="1:7" ht="14.25" x14ac:dyDescent="0.2">
      <c r="A1077" s="177"/>
      <c r="B1077" s="178"/>
      <c r="C1077" s="178"/>
      <c r="D1077" s="178"/>
      <c r="E1077" s="557" t="s">
        <v>2892</v>
      </c>
      <c r="F1077" s="557"/>
      <c r="G1077" s="179">
        <f>SUM(G1075:G1076)</f>
        <v>3.7838999999999996</v>
      </c>
    </row>
    <row r="1078" spans="1:7" ht="28.5" x14ac:dyDescent="0.2">
      <c r="A1078" s="558" t="s">
        <v>2893</v>
      </c>
      <c r="B1078" s="559"/>
      <c r="C1078" s="150" t="s">
        <v>2874</v>
      </c>
      <c r="D1078" s="150" t="s">
        <v>2875</v>
      </c>
      <c r="E1078" s="150" t="s">
        <v>2876</v>
      </c>
      <c r="F1078" s="150" t="s">
        <v>2877</v>
      </c>
      <c r="G1078" s="174" t="s">
        <v>127</v>
      </c>
    </row>
    <row r="1079" spans="1:7" ht="14.25" x14ac:dyDescent="0.2">
      <c r="A1079" s="175" t="s">
        <v>2898</v>
      </c>
      <c r="B1079" s="152" t="s">
        <v>1599</v>
      </c>
      <c r="C1079" s="151" t="s">
        <v>68</v>
      </c>
      <c r="D1079" s="151" t="s">
        <v>1489</v>
      </c>
      <c r="E1079" s="153">
        <v>0.245</v>
      </c>
      <c r="F1079" s="154">
        <v>32.57</v>
      </c>
      <c r="G1079" s="176">
        <f t="shared" ref="G1079:G1080" si="156">F1079*E1079</f>
        <v>7.9796500000000004</v>
      </c>
    </row>
    <row r="1080" spans="1:7" ht="14.25" x14ac:dyDescent="0.2">
      <c r="A1080" s="175" t="s">
        <v>2900</v>
      </c>
      <c r="B1080" s="152" t="s">
        <v>1487</v>
      </c>
      <c r="C1080" s="151" t="s">
        <v>68</v>
      </c>
      <c r="D1080" s="151" t="s">
        <v>1489</v>
      </c>
      <c r="E1080" s="153">
        <v>0.123</v>
      </c>
      <c r="F1080" s="154">
        <v>28.17</v>
      </c>
      <c r="G1080" s="176">
        <f t="shared" si="156"/>
        <v>3.4649100000000002</v>
      </c>
    </row>
    <row r="1081" spans="1:7" ht="14.25" x14ac:dyDescent="0.2">
      <c r="A1081" s="177"/>
      <c r="B1081" s="178"/>
      <c r="C1081" s="178"/>
      <c r="D1081" s="178"/>
      <c r="E1081" s="557" t="s">
        <v>2902</v>
      </c>
      <c r="F1081" s="557"/>
      <c r="G1081" s="179">
        <f>SUM(G1079:G1080)</f>
        <v>11.444560000000001</v>
      </c>
    </row>
    <row r="1082" spans="1:7" ht="28.5" x14ac:dyDescent="0.2">
      <c r="A1082" s="558" t="s">
        <v>2903</v>
      </c>
      <c r="B1082" s="559"/>
      <c r="C1082" s="150" t="s">
        <v>2874</v>
      </c>
      <c r="D1082" s="150" t="s">
        <v>2875</v>
      </c>
      <c r="E1082" s="150" t="s">
        <v>2876</v>
      </c>
      <c r="F1082" s="150" t="s">
        <v>2877</v>
      </c>
      <c r="G1082" s="174" t="s">
        <v>127</v>
      </c>
    </row>
    <row r="1083" spans="1:7" ht="28.5" x14ac:dyDescent="0.2">
      <c r="A1083" s="175" t="s">
        <v>3173</v>
      </c>
      <c r="B1083" s="152" t="s">
        <v>1884</v>
      </c>
      <c r="C1083" s="151" t="s">
        <v>68</v>
      </c>
      <c r="D1083" s="151" t="s">
        <v>14</v>
      </c>
      <c r="E1083" s="153">
        <v>4.5170000000000002E-2</v>
      </c>
      <c r="F1083" s="154">
        <v>514.33000000000004</v>
      </c>
      <c r="G1083" s="176">
        <f t="shared" ref="G1083" si="157">F1083*E1083</f>
        <v>23.232286100000003</v>
      </c>
    </row>
    <row r="1084" spans="1:7" ht="14.25" x14ac:dyDescent="0.2">
      <c r="A1084" s="177"/>
      <c r="B1084" s="178"/>
      <c r="C1084" s="178"/>
      <c r="D1084" s="178"/>
      <c r="E1084" s="557" t="s">
        <v>2906</v>
      </c>
      <c r="F1084" s="557"/>
      <c r="G1084" s="179">
        <f>SUM(G1083)</f>
        <v>23.232286100000003</v>
      </c>
    </row>
    <row r="1085" spans="1:7" ht="14.25" x14ac:dyDescent="0.2">
      <c r="A1085" s="177"/>
      <c r="B1085" s="178"/>
      <c r="C1085" s="178"/>
      <c r="D1085" s="178"/>
      <c r="E1085" s="563" t="s">
        <v>2907</v>
      </c>
      <c r="F1085" s="563"/>
      <c r="G1085" s="180">
        <f>SUM(G1084,G1081,G1077)</f>
        <v>38.460746100000009</v>
      </c>
    </row>
    <row r="1086" spans="1:7" ht="14.25" x14ac:dyDescent="0.2">
      <c r="A1086" s="177"/>
      <c r="B1086" s="178"/>
      <c r="C1086" s="569"/>
      <c r="D1086" s="569"/>
      <c r="E1086" s="178"/>
      <c r="F1086" s="178"/>
      <c r="G1086" s="184"/>
    </row>
    <row r="1087" spans="1:7" ht="14.25" x14ac:dyDescent="0.2">
      <c r="A1087" s="570" t="s">
        <v>3174</v>
      </c>
      <c r="B1087" s="571"/>
      <c r="C1087" s="571"/>
      <c r="D1087" s="571"/>
      <c r="E1087" s="571"/>
      <c r="F1087" s="571"/>
      <c r="G1087" s="572"/>
    </row>
    <row r="1088" spans="1:7" ht="28.5" x14ac:dyDescent="0.2">
      <c r="A1088" s="558" t="s">
        <v>1495</v>
      </c>
      <c r="B1088" s="559"/>
      <c r="C1088" s="150" t="s">
        <v>2874</v>
      </c>
      <c r="D1088" s="150" t="s">
        <v>2875</v>
      </c>
      <c r="E1088" s="150" t="s">
        <v>2876</v>
      </c>
      <c r="F1088" s="150" t="s">
        <v>2877</v>
      </c>
      <c r="G1088" s="174" t="s">
        <v>127</v>
      </c>
    </row>
    <row r="1089" spans="1:7" ht="14.25" x14ac:dyDescent="0.2">
      <c r="A1089" s="175" t="s">
        <v>3148</v>
      </c>
      <c r="B1089" s="152" t="s">
        <v>1896</v>
      </c>
      <c r="C1089" s="151" t="s">
        <v>68</v>
      </c>
      <c r="D1089" s="151" t="s">
        <v>25</v>
      </c>
      <c r="E1089" s="153">
        <v>0.63919999999999999</v>
      </c>
      <c r="F1089" s="154">
        <v>0.75</v>
      </c>
      <c r="G1089" s="176">
        <v>0.48</v>
      </c>
    </row>
    <row r="1090" spans="1:7" ht="14.25" x14ac:dyDescent="0.2">
      <c r="A1090" s="175" t="s">
        <v>3175</v>
      </c>
      <c r="B1090" s="152" t="s">
        <v>3176</v>
      </c>
      <c r="C1090" s="151" t="s">
        <v>68</v>
      </c>
      <c r="D1090" s="151" t="s">
        <v>3</v>
      </c>
      <c r="E1090" s="153">
        <v>0.15</v>
      </c>
      <c r="F1090" s="154">
        <v>38.99</v>
      </c>
      <c r="G1090" s="176">
        <v>5.85</v>
      </c>
    </row>
    <row r="1091" spans="1:7" ht="14.25" x14ac:dyDescent="0.2">
      <c r="A1091" s="175" t="s">
        <v>3149</v>
      </c>
      <c r="B1091" s="152" t="s">
        <v>1900</v>
      </c>
      <c r="C1091" s="151" t="s">
        <v>68</v>
      </c>
      <c r="D1091" s="151" t="s">
        <v>25</v>
      </c>
      <c r="E1091" s="153">
        <v>0.09</v>
      </c>
      <c r="F1091" s="154">
        <v>4.4000000000000004</v>
      </c>
      <c r="G1091" s="176">
        <v>0.4</v>
      </c>
    </row>
    <row r="1092" spans="1:7" ht="14.25" x14ac:dyDescent="0.2">
      <c r="A1092" s="177"/>
      <c r="B1092" s="178"/>
      <c r="C1092" s="178"/>
      <c r="D1092" s="178"/>
      <c r="E1092" s="557" t="s">
        <v>2892</v>
      </c>
      <c r="F1092" s="557"/>
      <c r="G1092" s="179">
        <f>SUM(G1089:G1091)</f>
        <v>6.73</v>
      </c>
    </row>
    <row r="1093" spans="1:7" ht="28.5" x14ac:dyDescent="0.2">
      <c r="A1093" s="558" t="s">
        <v>2893</v>
      </c>
      <c r="B1093" s="559"/>
      <c r="C1093" s="150" t="s">
        <v>2874</v>
      </c>
      <c r="D1093" s="150" t="s">
        <v>2875</v>
      </c>
      <c r="E1093" s="150" t="s">
        <v>2876</v>
      </c>
      <c r="F1093" s="150" t="s">
        <v>2877</v>
      </c>
      <c r="G1093" s="174" t="s">
        <v>127</v>
      </c>
    </row>
    <row r="1094" spans="1:7" ht="14.25" x14ac:dyDescent="0.2">
      <c r="A1094" s="175" t="s">
        <v>3152</v>
      </c>
      <c r="B1094" s="152" t="s">
        <v>1894</v>
      </c>
      <c r="C1094" s="151" t="s">
        <v>68</v>
      </c>
      <c r="D1094" s="151" t="s">
        <v>1489</v>
      </c>
      <c r="E1094" s="153">
        <v>7.2870000000000004E-2</v>
      </c>
      <c r="F1094" s="154">
        <v>32.4</v>
      </c>
      <c r="G1094" s="176">
        <f t="shared" ref="G1094:G1095" si="158">F1094*E1094</f>
        <v>2.3609879999999999</v>
      </c>
    </row>
    <row r="1095" spans="1:7" ht="14.25" x14ac:dyDescent="0.2">
      <c r="A1095" s="175" t="s">
        <v>2900</v>
      </c>
      <c r="B1095" s="152" t="s">
        <v>1487</v>
      </c>
      <c r="C1095" s="151" t="s">
        <v>68</v>
      </c>
      <c r="D1095" s="151" t="s">
        <v>1489</v>
      </c>
      <c r="E1095" s="153">
        <v>0.01</v>
      </c>
      <c r="F1095" s="154">
        <v>28.17</v>
      </c>
      <c r="G1095" s="176">
        <f t="shared" si="158"/>
        <v>0.28170000000000001</v>
      </c>
    </row>
    <row r="1096" spans="1:7" ht="14.25" x14ac:dyDescent="0.2">
      <c r="A1096" s="177"/>
      <c r="B1096" s="178"/>
      <c r="C1096" s="178"/>
      <c r="D1096" s="178"/>
      <c r="E1096" s="557" t="s">
        <v>2902</v>
      </c>
      <c r="F1096" s="557"/>
      <c r="G1096" s="179">
        <f>SUM(G1094:G1095)</f>
        <v>2.6426879999999997</v>
      </c>
    </row>
    <row r="1097" spans="1:7" ht="14.25" x14ac:dyDescent="0.2">
      <c r="A1097" s="177"/>
      <c r="B1097" s="178"/>
      <c r="C1097" s="178"/>
      <c r="D1097" s="178"/>
      <c r="E1097" s="563" t="s">
        <v>2907</v>
      </c>
      <c r="F1097" s="563"/>
      <c r="G1097" s="180">
        <f>SUM(G1096,G1092)</f>
        <v>9.3726880000000001</v>
      </c>
    </row>
    <row r="1098" spans="1:7" ht="14.25" x14ac:dyDescent="0.2">
      <c r="A1098" s="177"/>
      <c r="B1098" s="178"/>
      <c r="C1098" s="569"/>
      <c r="D1098" s="569"/>
      <c r="E1098" s="178"/>
      <c r="F1098" s="178"/>
      <c r="G1098" s="184"/>
    </row>
    <row r="1099" spans="1:7" ht="14.25" x14ac:dyDescent="0.2">
      <c r="A1099" s="570" t="s">
        <v>3177</v>
      </c>
      <c r="B1099" s="571"/>
      <c r="C1099" s="571"/>
      <c r="D1099" s="571"/>
      <c r="E1099" s="571"/>
      <c r="F1099" s="571"/>
      <c r="G1099" s="572"/>
    </row>
    <row r="1100" spans="1:7" ht="28.5" x14ac:dyDescent="0.2">
      <c r="A1100" s="558" t="s">
        <v>1495</v>
      </c>
      <c r="B1100" s="559"/>
      <c r="C1100" s="150" t="s">
        <v>2874</v>
      </c>
      <c r="D1100" s="150" t="s">
        <v>2875</v>
      </c>
      <c r="E1100" s="150" t="s">
        <v>2876</v>
      </c>
      <c r="F1100" s="150" t="s">
        <v>2877</v>
      </c>
      <c r="G1100" s="174" t="s">
        <v>127</v>
      </c>
    </row>
    <row r="1101" spans="1:7" ht="14.25" x14ac:dyDescent="0.2">
      <c r="A1101" s="175" t="s">
        <v>3178</v>
      </c>
      <c r="B1101" s="152" t="s">
        <v>1925</v>
      </c>
      <c r="C1101" s="151" t="s">
        <v>68</v>
      </c>
      <c r="D1101" s="151" t="s">
        <v>25</v>
      </c>
      <c r="E1101" s="153">
        <v>2.3239999999999998</v>
      </c>
      <c r="F1101" s="154">
        <v>0.76</v>
      </c>
      <c r="G1101" s="176">
        <f t="shared" ref="G1101" si="159">F1101*E1101</f>
        <v>1.7662399999999998</v>
      </c>
    </row>
    <row r="1102" spans="1:7" ht="14.25" x14ac:dyDescent="0.2">
      <c r="A1102" s="177"/>
      <c r="B1102" s="178"/>
      <c r="C1102" s="178"/>
      <c r="D1102" s="178"/>
      <c r="E1102" s="557" t="s">
        <v>2892</v>
      </c>
      <c r="F1102" s="557"/>
      <c r="G1102" s="179">
        <f>G1101</f>
        <v>1.7662399999999998</v>
      </c>
    </row>
    <row r="1103" spans="1:7" ht="28.5" x14ac:dyDescent="0.2">
      <c r="A1103" s="558" t="s">
        <v>2893</v>
      </c>
      <c r="B1103" s="559"/>
      <c r="C1103" s="150" t="s">
        <v>2874</v>
      </c>
      <c r="D1103" s="150" t="s">
        <v>2875</v>
      </c>
      <c r="E1103" s="150" t="s">
        <v>2876</v>
      </c>
      <c r="F1103" s="150" t="s">
        <v>2877</v>
      </c>
      <c r="G1103" s="174" t="s">
        <v>127</v>
      </c>
    </row>
    <row r="1104" spans="1:7" ht="14.25" x14ac:dyDescent="0.2">
      <c r="A1104" s="175" t="s">
        <v>2898</v>
      </c>
      <c r="B1104" s="152" t="s">
        <v>1599</v>
      </c>
      <c r="C1104" s="151" t="s">
        <v>68</v>
      </c>
      <c r="D1104" s="151" t="s">
        <v>1489</v>
      </c>
      <c r="E1104" s="153">
        <v>0.40150000000000002</v>
      </c>
      <c r="F1104" s="154">
        <v>32.57</v>
      </c>
      <c r="G1104" s="176">
        <f t="shared" ref="G1104:G1105" si="160">F1104*E1104</f>
        <v>13.076855</v>
      </c>
    </row>
    <row r="1105" spans="1:7" ht="14.25" x14ac:dyDescent="0.2">
      <c r="A1105" s="175" t="s">
        <v>2900</v>
      </c>
      <c r="B1105" s="152" t="s">
        <v>1487</v>
      </c>
      <c r="C1105" s="151" t="s">
        <v>68</v>
      </c>
      <c r="D1105" s="151" t="s">
        <v>1489</v>
      </c>
      <c r="E1105" s="153">
        <v>0.24</v>
      </c>
      <c r="F1105" s="154">
        <v>28.17</v>
      </c>
      <c r="G1105" s="176">
        <f t="shared" si="160"/>
        <v>6.7608000000000006</v>
      </c>
    </row>
    <row r="1106" spans="1:7" ht="14.25" x14ac:dyDescent="0.2">
      <c r="A1106" s="177"/>
      <c r="B1106" s="178"/>
      <c r="C1106" s="178"/>
      <c r="D1106" s="178"/>
      <c r="E1106" s="557" t="s">
        <v>2902</v>
      </c>
      <c r="F1106" s="557"/>
      <c r="G1106" s="179">
        <f>SUM(G1104:G1105)</f>
        <v>19.837655000000002</v>
      </c>
    </row>
    <row r="1107" spans="1:7" ht="28.5" x14ac:dyDescent="0.2">
      <c r="A1107" s="558" t="s">
        <v>2903</v>
      </c>
      <c r="B1107" s="559"/>
      <c r="C1107" s="150" t="s">
        <v>2874</v>
      </c>
      <c r="D1107" s="150" t="s">
        <v>2875</v>
      </c>
      <c r="E1107" s="150" t="s">
        <v>2876</v>
      </c>
      <c r="F1107" s="150" t="s">
        <v>2877</v>
      </c>
      <c r="G1107" s="174" t="s">
        <v>127</v>
      </c>
    </row>
    <row r="1108" spans="1:7" ht="28.5" x14ac:dyDescent="0.2">
      <c r="A1108" s="175" t="s">
        <v>3179</v>
      </c>
      <c r="B1108" s="152" t="s">
        <v>1943</v>
      </c>
      <c r="C1108" s="151" t="s">
        <v>68</v>
      </c>
      <c r="D1108" s="151" t="s">
        <v>14</v>
      </c>
      <c r="E1108" s="153">
        <v>1E-3</v>
      </c>
      <c r="F1108" s="154">
        <v>563.73</v>
      </c>
      <c r="G1108" s="176">
        <f t="shared" ref="G1108" si="161">F1108*E1108</f>
        <v>0.56373000000000006</v>
      </c>
    </row>
    <row r="1109" spans="1:7" ht="14.25" x14ac:dyDescent="0.2">
      <c r="A1109" s="177"/>
      <c r="B1109" s="178"/>
      <c r="C1109" s="178"/>
      <c r="D1109" s="178"/>
      <c r="E1109" s="557" t="s">
        <v>2906</v>
      </c>
      <c r="F1109" s="557"/>
      <c r="G1109" s="179">
        <f>G1108</f>
        <v>0.56373000000000006</v>
      </c>
    </row>
    <row r="1110" spans="1:7" ht="14.25" x14ac:dyDescent="0.2">
      <c r="A1110" s="177"/>
      <c r="B1110" s="178"/>
      <c r="C1110" s="178"/>
      <c r="D1110" s="178"/>
      <c r="E1110" s="563" t="s">
        <v>2907</v>
      </c>
      <c r="F1110" s="563"/>
      <c r="G1110" s="180">
        <f>SUM(G1109,G1106,G1102)</f>
        <v>22.167625000000001</v>
      </c>
    </row>
    <row r="1111" spans="1:7" ht="14.25" x14ac:dyDescent="0.2">
      <c r="A1111" s="177"/>
      <c r="B1111" s="178"/>
      <c r="C1111" s="569"/>
      <c r="D1111" s="569"/>
      <c r="E1111" s="178"/>
      <c r="F1111" s="178"/>
      <c r="G1111" s="184"/>
    </row>
    <row r="1112" spans="1:7" ht="14.25" x14ac:dyDescent="0.2">
      <c r="A1112" s="570" t="s">
        <v>3180</v>
      </c>
      <c r="B1112" s="571"/>
      <c r="C1112" s="571"/>
      <c r="D1112" s="571"/>
      <c r="E1112" s="571"/>
      <c r="F1112" s="571"/>
      <c r="G1112" s="572"/>
    </row>
    <row r="1113" spans="1:7" ht="28.5" x14ac:dyDescent="0.2">
      <c r="A1113" s="558" t="s">
        <v>1495</v>
      </c>
      <c r="B1113" s="559"/>
      <c r="C1113" s="150" t="s">
        <v>2874</v>
      </c>
      <c r="D1113" s="150" t="s">
        <v>2875</v>
      </c>
      <c r="E1113" s="150" t="s">
        <v>2876</v>
      </c>
      <c r="F1113" s="150" t="s">
        <v>2877</v>
      </c>
      <c r="G1113" s="174" t="s">
        <v>127</v>
      </c>
    </row>
    <row r="1114" spans="1:7" ht="14.25" x14ac:dyDescent="0.2">
      <c r="A1114" s="175" t="s">
        <v>3181</v>
      </c>
      <c r="B1114" s="152" t="s">
        <v>1938</v>
      </c>
      <c r="C1114" s="151" t="s">
        <v>68</v>
      </c>
      <c r="D1114" s="151" t="s">
        <v>25</v>
      </c>
      <c r="E1114" s="153">
        <v>1.29</v>
      </c>
      <c r="F1114" s="154">
        <v>2.2999999999999998</v>
      </c>
      <c r="G1114" s="176">
        <f t="shared" ref="G1114:G1115" si="162">F1114*E1114</f>
        <v>2.9669999999999996</v>
      </c>
    </row>
    <row r="1115" spans="1:7" ht="28.5" x14ac:dyDescent="0.2">
      <c r="A1115" s="175" t="s">
        <v>3182</v>
      </c>
      <c r="B1115" s="152" t="s">
        <v>3183</v>
      </c>
      <c r="C1115" s="151" t="s">
        <v>68</v>
      </c>
      <c r="D1115" s="151" t="s">
        <v>8</v>
      </c>
      <c r="E1115" s="153">
        <v>0.70689999999999997</v>
      </c>
      <c r="F1115" s="154">
        <v>95.33</v>
      </c>
      <c r="G1115" s="176">
        <f t="shared" si="162"/>
        <v>67.38877699999999</v>
      </c>
    </row>
    <row r="1116" spans="1:7" ht="14.25" x14ac:dyDescent="0.2">
      <c r="A1116" s="177"/>
      <c r="B1116" s="178"/>
      <c r="C1116" s="178"/>
      <c r="D1116" s="178"/>
      <c r="E1116" s="557" t="s">
        <v>2892</v>
      </c>
      <c r="F1116" s="557"/>
      <c r="G1116" s="179">
        <f>SUM(G1114:G1115)</f>
        <v>70.355776999999989</v>
      </c>
    </row>
    <row r="1117" spans="1:7" ht="28.5" x14ac:dyDescent="0.2">
      <c r="A1117" s="558" t="s">
        <v>2893</v>
      </c>
      <c r="B1117" s="559"/>
      <c r="C1117" s="150" t="s">
        <v>2874</v>
      </c>
      <c r="D1117" s="150" t="s">
        <v>2875</v>
      </c>
      <c r="E1117" s="150" t="s">
        <v>2876</v>
      </c>
      <c r="F1117" s="150" t="s">
        <v>2877</v>
      </c>
      <c r="G1117" s="174" t="s">
        <v>127</v>
      </c>
    </row>
    <row r="1118" spans="1:7" ht="14.25" x14ac:dyDescent="0.2">
      <c r="A1118" s="175" t="s">
        <v>3184</v>
      </c>
      <c r="B1118" s="152" t="s">
        <v>1827</v>
      </c>
      <c r="C1118" s="151" t="s">
        <v>68</v>
      </c>
      <c r="D1118" s="151" t="s">
        <v>1489</v>
      </c>
      <c r="E1118" s="153">
        <v>0.54700000000000004</v>
      </c>
      <c r="F1118" s="154">
        <v>33.25</v>
      </c>
      <c r="G1118" s="176">
        <f t="shared" ref="G1118:G1119" si="163">F1118*E1118</f>
        <v>18.187750000000001</v>
      </c>
    </row>
    <row r="1119" spans="1:7" ht="14.25" x14ac:dyDescent="0.2">
      <c r="A1119" s="175" t="s">
        <v>2900</v>
      </c>
      <c r="B1119" s="152" t="s">
        <v>1487</v>
      </c>
      <c r="C1119" s="151" t="s">
        <v>68</v>
      </c>
      <c r="D1119" s="151" t="s">
        <v>1489</v>
      </c>
      <c r="E1119" s="153">
        <v>0.27300000000000002</v>
      </c>
      <c r="F1119" s="154">
        <v>28.17</v>
      </c>
      <c r="G1119" s="176">
        <f t="shared" si="163"/>
        <v>7.6904100000000009</v>
      </c>
    </row>
    <row r="1120" spans="1:7" ht="14.25" x14ac:dyDescent="0.2">
      <c r="A1120" s="177"/>
      <c r="B1120" s="178"/>
      <c r="C1120" s="178"/>
      <c r="D1120" s="178"/>
      <c r="E1120" s="557" t="s">
        <v>2902</v>
      </c>
      <c r="F1120" s="557"/>
      <c r="G1120" s="179">
        <f>SUM(G1118:G1119)</f>
        <v>25.878160000000001</v>
      </c>
    </row>
    <row r="1121" spans="1:7" ht="14.25" x14ac:dyDescent="0.2">
      <c r="A1121" s="177"/>
      <c r="B1121" s="178"/>
      <c r="C1121" s="178"/>
      <c r="D1121" s="178"/>
      <c r="E1121" s="563" t="s">
        <v>2907</v>
      </c>
      <c r="F1121" s="563"/>
      <c r="G1121" s="180">
        <f>SUM(G1120,G1116)</f>
        <v>96.233936999999997</v>
      </c>
    </row>
    <row r="1122" spans="1:7" ht="14.25" x14ac:dyDescent="0.2">
      <c r="A1122" s="177"/>
      <c r="B1122" s="178"/>
      <c r="C1122" s="569"/>
      <c r="D1122" s="569"/>
      <c r="E1122" s="178"/>
      <c r="F1122" s="178"/>
      <c r="G1122" s="184"/>
    </row>
    <row r="1123" spans="1:7" ht="14.25" x14ac:dyDescent="0.2">
      <c r="A1123" s="570" t="s">
        <v>3185</v>
      </c>
      <c r="B1123" s="571"/>
      <c r="C1123" s="571"/>
      <c r="D1123" s="571"/>
      <c r="E1123" s="571"/>
      <c r="F1123" s="571"/>
      <c r="G1123" s="572"/>
    </row>
    <row r="1124" spans="1:7" ht="28.5" x14ac:dyDescent="0.2">
      <c r="A1124" s="558" t="s">
        <v>1495</v>
      </c>
      <c r="B1124" s="559"/>
      <c r="C1124" s="150" t="s">
        <v>2874</v>
      </c>
      <c r="D1124" s="150" t="s">
        <v>2875</v>
      </c>
      <c r="E1124" s="150" t="s">
        <v>2876</v>
      </c>
      <c r="F1124" s="150" t="s">
        <v>2877</v>
      </c>
      <c r="G1124" s="174" t="s">
        <v>127</v>
      </c>
    </row>
    <row r="1125" spans="1:7" ht="14.25" x14ac:dyDescent="0.2">
      <c r="A1125" s="175" t="s">
        <v>3186</v>
      </c>
      <c r="B1125" s="152" t="s">
        <v>3187</v>
      </c>
      <c r="C1125" s="151" t="s">
        <v>68</v>
      </c>
      <c r="D1125" s="151" t="s">
        <v>25</v>
      </c>
      <c r="E1125" s="153">
        <v>10</v>
      </c>
      <c r="F1125" s="154">
        <v>1.39</v>
      </c>
      <c r="G1125" s="176">
        <f t="shared" ref="G1125:G1126" si="164">F1125*E1125</f>
        <v>13.899999999999999</v>
      </c>
    </row>
    <row r="1126" spans="1:7" ht="28.5" x14ac:dyDescent="0.2">
      <c r="A1126" s="175" t="s">
        <v>3188</v>
      </c>
      <c r="B1126" s="152" t="s">
        <v>3189</v>
      </c>
      <c r="C1126" s="151" t="s">
        <v>68</v>
      </c>
      <c r="D1126" s="151" t="s">
        <v>1</v>
      </c>
      <c r="E1126" s="153">
        <v>2.8853</v>
      </c>
      <c r="F1126" s="154">
        <v>16.760000000000002</v>
      </c>
      <c r="G1126" s="176">
        <f t="shared" si="164"/>
        <v>48.357628000000005</v>
      </c>
    </row>
    <row r="1127" spans="1:7" ht="14.25" x14ac:dyDescent="0.2">
      <c r="A1127" s="177"/>
      <c r="B1127" s="178"/>
      <c r="C1127" s="178"/>
      <c r="D1127" s="178"/>
      <c r="E1127" s="557" t="s">
        <v>2892</v>
      </c>
      <c r="F1127" s="557"/>
      <c r="G1127" s="179">
        <f>SUM(G1125:G1126)</f>
        <v>62.257628000000004</v>
      </c>
    </row>
    <row r="1128" spans="1:7" ht="28.5" x14ac:dyDescent="0.2">
      <c r="A1128" s="558" t="s">
        <v>2893</v>
      </c>
      <c r="B1128" s="559"/>
      <c r="C1128" s="150" t="s">
        <v>2874</v>
      </c>
      <c r="D1128" s="150" t="s">
        <v>2875</v>
      </c>
      <c r="E1128" s="150" t="s">
        <v>2876</v>
      </c>
      <c r="F1128" s="150" t="s">
        <v>2877</v>
      </c>
      <c r="G1128" s="174" t="s">
        <v>127</v>
      </c>
    </row>
    <row r="1129" spans="1:7" ht="14.25" x14ac:dyDescent="0.2">
      <c r="A1129" s="175" t="s">
        <v>2898</v>
      </c>
      <c r="B1129" s="152" t="s">
        <v>1599</v>
      </c>
      <c r="C1129" s="151" t="s">
        <v>68</v>
      </c>
      <c r="D1129" s="151" t="s">
        <v>1489</v>
      </c>
      <c r="E1129" s="153">
        <v>1.2789999999999999</v>
      </c>
      <c r="F1129" s="154">
        <v>32.57</v>
      </c>
      <c r="G1129" s="176">
        <f t="shared" ref="G1129:G1130" si="165">F1129*E1129</f>
        <v>41.657029999999999</v>
      </c>
    </row>
    <row r="1130" spans="1:7" ht="14.25" x14ac:dyDescent="0.2">
      <c r="A1130" s="175" t="s">
        <v>2900</v>
      </c>
      <c r="B1130" s="152" t="s">
        <v>1487</v>
      </c>
      <c r="C1130" s="151" t="s">
        <v>68</v>
      </c>
      <c r="D1130" s="151" t="s">
        <v>1489</v>
      </c>
      <c r="E1130" s="153">
        <v>2.5569999999999999</v>
      </c>
      <c r="F1130" s="154">
        <v>28.17</v>
      </c>
      <c r="G1130" s="176">
        <f t="shared" si="165"/>
        <v>72.030690000000007</v>
      </c>
    </row>
    <row r="1131" spans="1:7" ht="14.25" x14ac:dyDescent="0.2">
      <c r="A1131" s="177"/>
      <c r="B1131" s="178"/>
      <c r="C1131" s="178"/>
      <c r="D1131" s="178"/>
      <c r="E1131" s="557" t="s">
        <v>2902</v>
      </c>
      <c r="F1131" s="557"/>
      <c r="G1131" s="179">
        <f>SUM(G1129:G1130)</f>
        <v>113.68772000000001</v>
      </c>
    </row>
    <row r="1132" spans="1:7" ht="14.25" x14ac:dyDescent="0.2">
      <c r="A1132" s="177"/>
      <c r="B1132" s="178"/>
      <c r="C1132" s="178"/>
      <c r="D1132" s="178"/>
      <c r="E1132" s="563" t="s">
        <v>2907</v>
      </c>
      <c r="F1132" s="563"/>
      <c r="G1132" s="180">
        <f>SUM(G1131,G1127)</f>
        <v>175.94534800000002</v>
      </c>
    </row>
    <row r="1133" spans="1:7" ht="14.25" x14ac:dyDescent="0.2">
      <c r="A1133" s="177"/>
      <c r="B1133" s="178"/>
      <c r="C1133" s="569"/>
      <c r="D1133" s="569"/>
      <c r="E1133" s="178"/>
      <c r="F1133" s="178"/>
      <c r="G1133" s="184"/>
    </row>
    <row r="1134" spans="1:7" ht="14.25" x14ac:dyDescent="0.2">
      <c r="A1134" s="570" t="s">
        <v>3190</v>
      </c>
      <c r="B1134" s="571"/>
      <c r="C1134" s="571"/>
      <c r="D1134" s="571"/>
      <c r="E1134" s="571"/>
      <c r="F1134" s="571"/>
      <c r="G1134" s="572"/>
    </row>
    <row r="1135" spans="1:7" ht="28.5" x14ac:dyDescent="0.2">
      <c r="A1135" s="558" t="s">
        <v>1495</v>
      </c>
      <c r="B1135" s="559"/>
      <c r="C1135" s="150" t="s">
        <v>2874</v>
      </c>
      <c r="D1135" s="150" t="s">
        <v>2875</v>
      </c>
      <c r="E1135" s="150" t="s">
        <v>2876</v>
      </c>
      <c r="F1135" s="150" t="s">
        <v>2877</v>
      </c>
      <c r="G1135" s="174" t="s">
        <v>127</v>
      </c>
    </row>
    <row r="1136" spans="1:7" ht="14.25" x14ac:dyDescent="0.2">
      <c r="A1136" s="175" t="s">
        <v>3186</v>
      </c>
      <c r="B1136" s="152" t="s">
        <v>3187</v>
      </c>
      <c r="C1136" s="151" t="s">
        <v>68</v>
      </c>
      <c r="D1136" s="151" t="s">
        <v>25</v>
      </c>
      <c r="E1136" s="153">
        <v>10</v>
      </c>
      <c r="F1136" s="154">
        <v>1.39</v>
      </c>
      <c r="G1136" s="176">
        <f t="shared" ref="G1136:G1137" si="166">F1136*E1136</f>
        <v>13.899999999999999</v>
      </c>
    </row>
    <row r="1137" spans="1:7" ht="28.5" x14ac:dyDescent="0.2">
      <c r="A1137" s="175" t="s">
        <v>3188</v>
      </c>
      <c r="B1137" s="152" t="s">
        <v>3189</v>
      </c>
      <c r="C1137" s="151" t="s">
        <v>68</v>
      </c>
      <c r="D1137" s="151" t="s">
        <v>1</v>
      </c>
      <c r="E1137" s="153">
        <v>2.8853</v>
      </c>
      <c r="F1137" s="154">
        <v>16.760000000000002</v>
      </c>
      <c r="G1137" s="176">
        <f t="shared" si="166"/>
        <v>48.357628000000005</v>
      </c>
    </row>
    <row r="1138" spans="1:7" ht="14.25" x14ac:dyDescent="0.2">
      <c r="A1138" s="177"/>
      <c r="B1138" s="178"/>
      <c r="C1138" s="178"/>
      <c r="D1138" s="178"/>
      <c r="E1138" s="557" t="s">
        <v>2892</v>
      </c>
      <c r="F1138" s="557"/>
      <c r="G1138" s="179">
        <f>SUM(G1136:G1137)</f>
        <v>62.257628000000004</v>
      </c>
    </row>
    <row r="1139" spans="1:7" ht="28.5" x14ac:dyDescent="0.2">
      <c r="A1139" s="558" t="s">
        <v>2893</v>
      </c>
      <c r="B1139" s="559"/>
      <c r="C1139" s="150" t="s">
        <v>2874</v>
      </c>
      <c r="D1139" s="150" t="s">
        <v>2875</v>
      </c>
      <c r="E1139" s="150" t="s">
        <v>2876</v>
      </c>
      <c r="F1139" s="150" t="s">
        <v>2877</v>
      </c>
      <c r="G1139" s="174" t="s">
        <v>127</v>
      </c>
    </row>
    <row r="1140" spans="1:7" ht="14.25" x14ac:dyDescent="0.2">
      <c r="A1140" s="175" t="s">
        <v>2898</v>
      </c>
      <c r="B1140" s="152" t="s">
        <v>1599</v>
      </c>
      <c r="C1140" s="151" t="s">
        <v>68</v>
      </c>
      <c r="D1140" s="151" t="s">
        <v>1489</v>
      </c>
      <c r="E1140" s="153">
        <v>1.2789999999999999</v>
      </c>
      <c r="F1140" s="154">
        <v>32.57</v>
      </c>
      <c r="G1140" s="176">
        <f t="shared" ref="G1140:G1141" si="167">F1140*E1140</f>
        <v>41.657029999999999</v>
      </c>
    </row>
    <row r="1141" spans="1:7" ht="14.25" x14ac:dyDescent="0.2">
      <c r="A1141" s="175" t="s">
        <v>2900</v>
      </c>
      <c r="B1141" s="152" t="s">
        <v>1487</v>
      </c>
      <c r="C1141" s="151" t="s">
        <v>68</v>
      </c>
      <c r="D1141" s="151" t="s">
        <v>1489</v>
      </c>
      <c r="E1141" s="153">
        <v>2.5569999999999999</v>
      </c>
      <c r="F1141" s="154">
        <v>28.17</v>
      </c>
      <c r="G1141" s="176">
        <f t="shared" si="167"/>
        <v>72.030690000000007</v>
      </c>
    </row>
    <row r="1142" spans="1:7" ht="14.25" customHeight="1" x14ac:dyDescent="0.2">
      <c r="A1142" s="177"/>
      <c r="B1142" s="178"/>
      <c r="C1142" s="178"/>
      <c r="D1142" s="178"/>
      <c r="E1142" s="557" t="s">
        <v>2902</v>
      </c>
      <c r="F1142" s="557"/>
      <c r="G1142" s="179">
        <f>SUM(G1140:G1141)</f>
        <v>113.68772000000001</v>
      </c>
    </row>
    <row r="1143" spans="1:7" ht="14.25" x14ac:dyDescent="0.2">
      <c r="A1143" s="177"/>
      <c r="B1143" s="178"/>
      <c r="C1143" s="178"/>
      <c r="D1143" s="178"/>
      <c r="E1143" s="563" t="s">
        <v>2907</v>
      </c>
      <c r="F1143" s="563"/>
      <c r="G1143" s="180">
        <f>SUM(G1142,G1138)</f>
        <v>175.94534800000002</v>
      </c>
    </row>
    <row r="1144" spans="1:7" ht="14.25" x14ac:dyDescent="0.2">
      <c r="A1144" s="177"/>
      <c r="B1144" s="178"/>
      <c r="C1144" s="569"/>
      <c r="D1144" s="569"/>
      <c r="E1144" s="178"/>
      <c r="F1144" s="178"/>
      <c r="G1144" s="184"/>
    </row>
    <row r="1145" spans="1:7" ht="14.25" x14ac:dyDescent="0.2">
      <c r="A1145" s="570" t="s">
        <v>3191</v>
      </c>
      <c r="B1145" s="571"/>
      <c r="C1145" s="571"/>
      <c r="D1145" s="571"/>
      <c r="E1145" s="571"/>
      <c r="F1145" s="571"/>
      <c r="G1145" s="572"/>
    </row>
    <row r="1146" spans="1:7" ht="28.5" x14ac:dyDescent="0.2">
      <c r="A1146" s="558" t="s">
        <v>1495</v>
      </c>
      <c r="B1146" s="559"/>
      <c r="C1146" s="150" t="s">
        <v>2874</v>
      </c>
      <c r="D1146" s="150" t="s">
        <v>2875</v>
      </c>
      <c r="E1146" s="150" t="s">
        <v>2876</v>
      </c>
      <c r="F1146" s="150" t="s">
        <v>2877</v>
      </c>
      <c r="G1146" s="174" t="s">
        <v>127</v>
      </c>
    </row>
    <row r="1147" spans="1:7" ht="14.25" x14ac:dyDescent="0.2">
      <c r="A1147" s="175" t="s">
        <v>3186</v>
      </c>
      <c r="B1147" s="152" t="s">
        <v>3187</v>
      </c>
      <c r="C1147" s="151" t="s">
        <v>68</v>
      </c>
      <c r="D1147" s="151" t="s">
        <v>25</v>
      </c>
      <c r="E1147" s="153">
        <v>10</v>
      </c>
      <c r="F1147" s="154">
        <v>1.39</v>
      </c>
      <c r="G1147" s="176">
        <f t="shared" ref="G1147:G1148" si="168">F1147*E1147</f>
        <v>13.899999999999999</v>
      </c>
    </row>
    <row r="1148" spans="1:7" ht="28.5" x14ac:dyDescent="0.2">
      <c r="A1148" s="175" t="s">
        <v>3188</v>
      </c>
      <c r="B1148" s="152" t="s">
        <v>3189</v>
      </c>
      <c r="C1148" s="151" t="s">
        <v>68</v>
      </c>
      <c r="D1148" s="151" t="s">
        <v>1</v>
      </c>
      <c r="E1148" s="153">
        <v>2.8853</v>
      </c>
      <c r="F1148" s="154">
        <v>16.760000000000002</v>
      </c>
      <c r="G1148" s="176">
        <f t="shared" si="168"/>
        <v>48.357628000000005</v>
      </c>
    </row>
    <row r="1149" spans="1:7" ht="14.25" x14ac:dyDescent="0.2">
      <c r="A1149" s="177"/>
      <c r="B1149" s="178"/>
      <c r="C1149" s="178"/>
      <c r="D1149" s="178"/>
      <c r="E1149" s="557" t="s">
        <v>2892</v>
      </c>
      <c r="F1149" s="557"/>
      <c r="G1149" s="179">
        <f>SUM(G1147:G1148)</f>
        <v>62.257628000000004</v>
      </c>
    </row>
    <row r="1150" spans="1:7" ht="28.5" x14ac:dyDescent="0.2">
      <c r="A1150" s="558" t="s">
        <v>2893</v>
      </c>
      <c r="B1150" s="559"/>
      <c r="C1150" s="150" t="s">
        <v>2874</v>
      </c>
      <c r="D1150" s="150" t="s">
        <v>2875</v>
      </c>
      <c r="E1150" s="150" t="s">
        <v>2876</v>
      </c>
      <c r="F1150" s="150" t="s">
        <v>2877</v>
      </c>
      <c r="G1150" s="174" t="s">
        <v>127</v>
      </c>
    </row>
    <row r="1151" spans="1:7" ht="14.25" x14ac:dyDescent="0.2">
      <c r="A1151" s="175" t="s">
        <v>2898</v>
      </c>
      <c r="B1151" s="152" t="s">
        <v>1599</v>
      </c>
      <c r="C1151" s="151" t="s">
        <v>68</v>
      </c>
      <c r="D1151" s="151" t="s">
        <v>1489</v>
      </c>
      <c r="E1151" s="153">
        <v>1.2789999999999999</v>
      </c>
      <c r="F1151" s="154">
        <v>32.57</v>
      </c>
      <c r="G1151" s="176">
        <f t="shared" ref="G1151:G1152" si="169">F1151*E1151</f>
        <v>41.657029999999999</v>
      </c>
    </row>
    <row r="1152" spans="1:7" ht="14.25" x14ac:dyDescent="0.2">
      <c r="A1152" s="175" t="s">
        <v>2900</v>
      </c>
      <c r="B1152" s="152" t="s">
        <v>1487</v>
      </c>
      <c r="C1152" s="151" t="s">
        <v>68</v>
      </c>
      <c r="D1152" s="151" t="s">
        <v>1489</v>
      </c>
      <c r="E1152" s="153">
        <v>2.5569999999999999</v>
      </c>
      <c r="F1152" s="154">
        <v>28.17</v>
      </c>
      <c r="G1152" s="176">
        <f t="shared" si="169"/>
        <v>72.030690000000007</v>
      </c>
    </row>
    <row r="1153" spans="1:7" ht="14.25" customHeight="1" x14ac:dyDescent="0.2">
      <c r="A1153" s="177"/>
      <c r="B1153" s="178"/>
      <c r="C1153" s="178"/>
      <c r="D1153" s="178"/>
      <c r="E1153" s="557" t="s">
        <v>2902</v>
      </c>
      <c r="F1153" s="557"/>
      <c r="G1153" s="179">
        <f>SUM(G1151:G1152)</f>
        <v>113.68772000000001</v>
      </c>
    </row>
    <row r="1154" spans="1:7" ht="14.25" x14ac:dyDescent="0.2">
      <c r="A1154" s="177"/>
      <c r="B1154" s="178"/>
      <c r="C1154" s="178"/>
      <c r="D1154" s="178"/>
      <c r="E1154" s="563" t="s">
        <v>2907</v>
      </c>
      <c r="F1154" s="563"/>
      <c r="G1154" s="180">
        <f>SUM(G1153,G1149)</f>
        <v>175.94534800000002</v>
      </c>
    </row>
    <row r="1155" spans="1:7" ht="14.25" x14ac:dyDescent="0.2">
      <c r="A1155" s="177"/>
      <c r="B1155" s="178"/>
      <c r="C1155" s="569"/>
      <c r="D1155" s="569"/>
      <c r="E1155" s="178"/>
      <c r="F1155" s="178"/>
      <c r="G1155" s="184"/>
    </row>
    <row r="1156" spans="1:7" ht="14.25" x14ac:dyDescent="0.2">
      <c r="A1156" s="570" t="s">
        <v>3192</v>
      </c>
      <c r="B1156" s="571"/>
      <c r="C1156" s="571"/>
      <c r="D1156" s="571"/>
      <c r="E1156" s="571"/>
      <c r="F1156" s="571"/>
      <c r="G1156" s="572"/>
    </row>
    <row r="1157" spans="1:7" ht="28.5" x14ac:dyDescent="0.2">
      <c r="A1157" s="558" t="s">
        <v>2930</v>
      </c>
      <c r="B1157" s="559"/>
      <c r="C1157" s="150" t="s">
        <v>2874</v>
      </c>
      <c r="D1157" s="150" t="s">
        <v>2875</v>
      </c>
      <c r="E1157" s="150" t="s">
        <v>2876</v>
      </c>
      <c r="F1157" s="150" t="s">
        <v>2877</v>
      </c>
      <c r="G1157" s="174" t="s">
        <v>127</v>
      </c>
    </row>
    <row r="1158" spans="1:7" ht="42.75" x14ac:dyDescent="0.2">
      <c r="A1158" s="175" t="s">
        <v>3193</v>
      </c>
      <c r="B1158" s="152" t="s">
        <v>1597</v>
      </c>
      <c r="C1158" s="151" t="s">
        <v>68</v>
      </c>
      <c r="D1158" s="151" t="s">
        <v>1517</v>
      </c>
      <c r="E1158" s="153">
        <v>1.9E-2</v>
      </c>
      <c r="F1158" s="154">
        <v>148.31</v>
      </c>
      <c r="G1158" s="176">
        <f t="shared" ref="G1158" si="170">F1158*E1158</f>
        <v>2.8178899999999998</v>
      </c>
    </row>
    <row r="1159" spans="1:7" ht="14.25" x14ac:dyDescent="0.2">
      <c r="A1159" s="177"/>
      <c r="B1159" s="178"/>
      <c r="C1159" s="178"/>
      <c r="D1159" s="178"/>
      <c r="E1159" s="557" t="s">
        <v>2933</v>
      </c>
      <c r="F1159" s="557"/>
      <c r="G1159" s="179">
        <f>G1158</f>
        <v>2.8178899999999998</v>
      </c>
    </row>
    <row r="1160" spans="1:7" ht="28.5" x14ac:dyDescent="0.2">
      <c r="A1160" s="558" t="s">
        <v>1495</v>
      </c>
      <c r="B1160" s="559"/>
      <c r="C1160" s="150" t="s">
        <v>2874</v>
      </c>
      <c r="D1160" s="150" t="s">
        <v>2875</v>
      </c>
      <c r="E1160" s="150" t="s">
        <v>2876</v>
      </c>
      <c r="F1160" s="150" t="s">
        <v>2877</v>
      </c>
      <c r="G1160" s="174" t="s">
        <v>127</v>
      </c>
    </row>
    <row r="1161" spans="1:7" ht="14.25" x14ac:dyDescent="0.2">
      <c r="A1161" s="175" t="s">
        <v>3194</v>
      </c>
      <c r="B1161" s="152" t="s">
        <v>3195</v>
      </c>
      <c r="C1161" s="151" t="s">
        <v>68</v>
      </c>
      <c r="D1161" s="151" t="s">
        <v>14</v>
      </c>
      <c r="E1161" s="153">
        <v>2.3281999999999998</v>
      </c>
      <c r="F1161" s="154">
        <v>75.98</v>
      </c>
      <c r="G1161" s="176">
        <f t="shared" ref="G1161" si="171">F1161*E1161</f>
        <v>176.896636</v>
      </c>
    </row>
    <row r="1162" spans="1:7" ht="14.25" x14ac:dyDescent="0.2">
      <c r="A1162" s="177"/>
      <c r="B1162" s="178"/>
      <c r="C1162" s="178"/>
      <c r="D1162" s="178"/>
      <c r="E1162" s="557" t="s">
        <v>2892</v>
      </c>
      <c r="F1162" s="557"/>
      <c r="G1162" s="179">
        <f>G1161</f>
        <v>176.896636</v>
      </c>
    </row>
    <row r="1163" spans="1:7" ht="28.5" x14ac:dyDescent="0.2">
      <c r="A1163" s="558" t="s">
        <v>2893</v>
      </c>
      <c r="B1163" s="559"/>
      <c r="C1163" s="150" t="s">
        <v>2874</v>
      </c>
      <c r="D1163" s="150" t="s">
        <v>2875</v>
      </c>
      <c r="E1163" s="150" t="s">
        <v>2876</v>
      </c>
      <c r="F1163" s="150" t="s">
        <v>2877</v>
      </c>
      <c r="G1163" s="174" t="s">
        <v>127</v>
      </c>
    </row>
    <row r="1164" spans="1:7" ht="14.25" x14ac:dyDescent="0.2">
      <c r="A1164" s="175" t="s">
        <v>2900</v>
      </c>
      <c r="B1164" s="152" t="s">
        <v>1487</v>
      </c>
      <c r="C1164" s="151" t="s">
        <v>68</v>
      </c>
      <c r="D1164" s="151" t="s">
        <v>1489</v>
      </c>
      <c r="E1164" s="153">
        <v>3.1699999999999999E-2</v>
      </c>
      <c r="F1164" s="154">
        <v>28.17</v>
      </c>
      <c r="G1164" s="176">
        <f t="shared" ref="G1164" si="172">F1164*E1164</f>
        <v>0.89298900000000003</v>
      </c>
    </row>
    <row r="1165" spans="1:7" ht="14.25" x14ac:dyDescent="0.2">
      <c r="A1165" s="177"/>
      <c r="B1165" s="178"/>
      <c r="C1165" s="178"/>
      <c r="D1165" s="178"/>
      <c r="E1165" s="557" t="s">
        <v>2902</v>
      </c>
      <c r="F1165" s="557"/>
      <c r="G1165" s="179">
        <f>G1164</f>
        <v>0.89298900000000003</v>
      </c>
    </row>
    <row r="1166" spans="1:7" ht="14.25" x14ac:dyDescent="0.2">
      <c r="A1166" s="177"/>
      <c r="B1166" s="178"/>
      <c r="C1166" s="178"/>
      <c r="D1166" s="178"/>
      <c r="E1166" s="563" t="s">
        <v>2907</v>
      </c>
      <c r="F1166" s="563"/>
      <c r="G1166" s="180">
        <f>SUM(G1165,G1162,G1159)</f>
        <v>180.60751500000001</v>
      </c>
    </row>
    <row r="1167" spans="1:7" ht="14.25" x14ac:dyDescent="0.2">
      <c r="A1167" s="177"/>
      <c r="B1167" s="178"/>
      <c r="C1167" s="569"/>
      <c r="D1167" s="569"/>
      <c r="E1167" s="178"/>
      <c r="F1167" s="178"/>
      <c r="G1167" s="184"/>
    </row>
    <row r="1168" spans="1:7" ht="14.25" x14ac:dyDescent="0.2">
      <c r="A1168" s="560" t="s">
        <v>3196</v>
      </c>
      <c r="B1168" s="561"/>
      <c r="C1168" s="561"/>
      <c r="D1168" s="561"/>
      <c r="E1168" s="561"/>
      <c r="F1168" s="561"/>
      <c r="G1168" s="562"/>
    </row>
    <row r="1169" spans="1:7" ht="28.5" x14ac:dyDescent="0.2">
      <c r="A1169" s="558" t="s">
        <v>1495</v>
      </c>
      <c r="B1169" s="559"/>
      <c r="C1169" s="150" t="s">
        <v>2874</v>
      </c>
      <c r="D1169" s="150" t="s">
        <v>2875</v>
      </c>
      <c r="E1169" s="150" t="s">
        <v>2876</v>
      </c>
      <c r="F1169" s="150" t="s">
        <v>2877</v>
      </c>
      <c r="G1169" s="174" t="s">
        <v>127</v>
      </c>
    </row>
    <row r="1170" spans="1:7" ht="14.25" x14ac:dyDescent="0.2">
      <c r="A1170" s="175" t="s">
        <v>3197</v>
      </c>
      <c r="B1170" s="152" t="s">
        <v>1977</v>
      </c>
      <c r="C1170" s="151" t="s">
        <v>68</v>
      </c>
      <c r="D1170" s="151" t="s">
        <v>1</v>
      </c>
      <c r="E1170" s="153">
        <v>4.0099999999999997E-2</v>
      </c>
      <c r="F1170" s="154">
        <v>1.21</v>
      </c>
      <c r="G1170" s="176">
        <f t="shared" ref="G1170:G1171" si="173">F1170*E1170</f>
        <v>4.8520999999999995E-2</v>
      </c>
    </row>
    <row r="1171" spans="1:7" ht="14.25" x14ac:dyDescent="0.2">
      <c r="A1171" s="175" t="s">
        <v>3198</v>
      </c>
      <c r="B1171" s="152" t="s">
        <v>1979</v>
      </c>
      <c r="C1171" s="151" t="s">
        <v>68</v>
      </c>
      <c r="D1171" s="151" t="s">
        <v>25</v>
      </c>
      <c r="E1171" s="153">
        <v>0.5</v>
      </c>
      <c r="F1171" s="154">
        <v>3.58</v>
      </c>
      <c r="G1171" s="176">
        <f t="shared" si="173"/>
        <v>1.79</v>
      </c>
    </row>
    <row r="1172" spans="1:7" ht="14.25" x14ac:dyDescent="0.2">
      <c r="A1172" s="177"/>
      <c r="B1172" s="178"/>
      <c r="C1172" s="178"/>
      <c r="D1172" s="178"/>
      <c r="E1172" s="557" t="s">
        <v>2892</v>
      </c>
      <c r="F1172" s="557"/>
      <c r="G1172" s="179">
        <f>SUM(G1170:G1171)</f>
        <v>1.8385210000000001</v>
      </c>
    </row>
    <row r="1173" spans="1:7" ht="28.5" x14ac:dyDescent="0.2">
      <c r="A1173" s="558" t="s">
        <v>2893</v>
      </c>
      <c r="B1173" s="559"/>
      <c r="C1173" s="150" t="s">
        <v>2874</v>
      </c>
      <c r="D1173" s="150" t="s">
        <v>2875</v>
      </c>
      <c r="E1173" s="150" t="s">
        <v>2876</v>
      </c>
      <c r="F1173" s="150" t="s">
        <v>2877</v>
      </c>
      <c r="G1173" s="174" t="s">
        <v>127</v>
      </c>
    </row>
    <row r="1174" spans="1:7" ht="14.25" x14ac:dyDescent="0.2">
      <c r="A1174" s="175" t="s">
        <v>3199</v>
      </c>
      <c r="B1174" s="152" t="s">
        <v>1975</v>
      </c>
      <c r="C1174" s="151" t="s">
        <v>68</v>
      </c>
      <c r="D1174" s="151" t="s">
        <v>1489</v>
      </c>
      <c r="E1174" s="153">
        <v>0.32450000000000001</v>
      </c>
      <c r="F1174" s="154">
        <v>37.590000000000003</v>
      </c>
      <c r="G1174" s="176">
        <f t="shared" ref="G1174:G1175" si="174">F1174*E1174</f>
        <v>12.197955000000002</v>
      </c>
    </row>
    <row r="1175" spans="1:7" ht="14.25" x14ac:dyDescent="0.2">
      <c r="A1175" s="175" t="s">
        <v>2900</v>
      </c>
      <c r="B1175" s="152" t="s">
        <v>1487</v>
      </c>
      <c r="C1175" s="151" t="s">
        <v>68</v>
      </c>
      <c r="D1175" s="151" t="s">
        <v>1489</v>
      </c>
      <c r="E1175" s="153">
        <v>0.16</v>
      </c>
      <c r="F1175" s="154">
        <v>28.17</v>
      </c>
      <c r="G1175" s="176">
        <f t="shared" si="174"/>
        <v>4.5072000000000001</v>
      </c>
    </row>
    <row r="1176" spans="1:7" ht="14.25" x14ac:dyDescent="0.2">
      <c r="A1176" s="177"/>
      <c r="B1176" s="178"/>
      <c r="C1176" s="178"/>
      <c r="D1176" s="178"/>
      <c r="E1176" s="557" t="s">
        <v>2902</v>
      </c>
      <c r="F1176" s="557"/>
      <c r="G1176" s="179">
        <f>SUM(G1174:G1175)</f>
        <v>16.705155000000001</v>
      </c>
    </row>
    <row r="1177" spans="1:7" ht="14.25" x14ac:dyDescent="0.2">
      <c r="A1177" s="177"/>
      <c r="B1177" s="178"/>
      <c r="C1177" s="178"/>
      <c r="D1177" s="178"/>
      <c r="E1177" s="563" t="s">
        <v>2907</v>
      </c>
      <c r="F1177" s="563"/>
      <c r="G1177" s="180">
        <f>SUM(G1176,G1172)</f>
        <v>18.543676000000001</v>
      </c>
    </row>
    <row r="1178" spans="1:7" ht="14.25" x14ac:dyDescent="0.2">
      <c r="A1178" s="177"/>
      <c r="B1178" s="178"/>
      <c r="C1178" s="569"/>
      <c r="D1178" s="569"/>
      <c r="E1178" s="178"/>
      <c r="F1178" s="178"/>
      <c r="G1178" s="184"/>
    </row>
    <row r="1179" spans="1:7" ht="14.25" x14ac:dyDescent="0.2">
      <c r="A1179" s="570" t="s">
        <v>3200</v>
      </c>
      <c r="B1179" s="571"/>
      <c r="C1179" s="571"/>
      <c r="D1179" s="571"/>
      <c r="E1179" s="571"/>
      <c r="F1179" s="571"/>
      <c r="G1179" s="572"/>
    </row>
    <row r="1180" spans="1:7" ht="28.5" x14ac:dyDescent="0.2">
      <c r="A1180" s="558" t="s">
        <v>1495</v>
      </c>
      <c r="B1180" s="559"/>
      <c r="C1180" s="150" t="s">
        <v>2874</v>
      </c>
      <c r="D1180" s="150" t="s">
        <v>2875</v>
      </c>
      <c r="E1180" s="150" t="s">
        <v>2876</v>
      </c>
      <c r="F1180" s="150" t="s">
        <v>2877</v>
      </c>
      <c r="G1180" s="174" t="s">
        <v>127</v>
      </c>
    </row>
    <row r="1181" spans="1:7" ht="14.25" x14ac:dyDescent="0.2">
      <c r="A1181" s="175" t="s">
        <v>3197</v>
      </c>
      <c r="B1181" s="152" t="s">
        <v>1977</v>
      </c>
      <c r="C1181" s="151" t="s">
        <v>68</v>
      </c>
      <c r="D1181" s="151" t="s">
        <v>1</v>
      </c>
      <c r="E1181" s="153">
        <v>0.08</v>
      </c>
      <c r="F1181" s="154">
        <v>1.21</v>
      </c>
      <c r="G1181" s="176">
        <f t="shared" ref="G1181:G1182" si="175">F1181*E1181</f>
        <v>9.6799999999999997E-2</v>
      </c>
    </row>
    <row r="1182" spans="1:7" ht="14.25" x14ac:dyDescent="0.2">
      <c r="A1182" s="175" t="s">
        <v>3201</v>
      </c>
      <c r="B1182" s="152" t="s">
        <v>3202</v>
      </c>
      <c r="C1182" s="151" t="s">
        <v>68</v>
      </c>
      <c r="D1182" s="151" t="s">
        <v>25</v>
      </c>
      <c r="E1182" s="153">
        <v>0.48599999999999999</v>
      </c>
      <c r="F1182" s="154">
        <v>6.44</v>
      </c>
      <c r="G1182" s="176">
        <f t="shared" si="175"/>
        <v>3.1298400000000002</v>
      </c>
    </row>
    <row r="1183" spans="1:7" ht="14.25" x14ac:dyDescent="0.2">
      <c r="A1183" s="177"/>
      <c r="B1183" s="178"/>
      <c r="C1183" s="178"/>
      <c r="D1183" s="178"/>
      <c r="E1183" s="557" t="s">
        <v>2892</v>
      </c>
      <c r="F1183" s="557"/>
      <c r="G1183" s="179">
        <f>SUM(G1181:G1182)</f>
        <v>3.2266400000000002</v>
      </c>
    </row>
    <row r="1184" spans="1:7" ht="28.5" x14ac:dyDescent="0.2">
      <c r="A1184" s="558" t="s">
        <v>2893</v>
      </c>
      <c r="B1184" s="559"/>
      <c r="C1184" s="150" t="s">
        <v>2874</v>
      </c>
      <c r="D1184" s="150" t="s">
        <v>2875</v>
      </c>
      <c r="E1184" s="150" t="s">
        <v>2876</v>
      </c>
      <c r="F1184" s="150" t="s">
        <v>2877</v>
      </c>
      <c r="G1184" s="174" t="s">
        <v>127</v>
      </c>
    </row>
    <row r="1185" spans="1:7" ht="14.25" x14ac:dyDescent="0.2">
      <c r="A1185" s="175" t="s">
        <v>3199</v>
      </c>
      <c r="B1185" s="152" t="s">
        <v>1975</v>
      </c>
      <c r="C1185" s="151" t="s">
        <v>68</v>
      </c>
      <c r="D1185" s="151" t="s">
        <v>1489</v>
      </c>
      <c r="E1185" s="153">
        <v>0.18</v>
      </c>
      <c r="F1185" s="154">
        <v>37.590000000000003</v>
      </c>
      <c r="G1185" s="176">
        <f t="shared" ref="G1185:G1186" si="176">F1185*E1185</f>
        <v>6.7662000000000004</v>
      </c>
    </row>
    <row r="1186" spans="1:7" ht="14.25" x14ac:dyDescent="0.2">
      <c r="A1186" s="175" t="s">
        <v>2900</v>
      </c>
      <c r="B1186" s="152" t="s">
        <v>1487</v>
      </c>
      <c r="C1186" s="151" t="s">
        <v>68</v>
      </c>
      <c r="D1186" s="151" t="s">
        <v>1489</v>
      </c>
      <c r="E1186" s="153">
        <v>0.16</v>
      </c>
      <c r="F1186" s="154">
        <v>28.17</v>
      </c>
      <c r="G1186" s="176">
        <f t="shared" si="176"/>
        <v>4.5072000000000001</v>
      </c>
    </row>
    <row r="1187" spans="1:7" ht="14.25" x14ac:dyDescent="0.2">
      <c r="A1187" s="177"/>
      <c r="B1187" s="178"/>
      <c r="C1187" s="178"/>
      <c r="D1187" s="178"/>
      <c r="E1187" s="557" t="s">
        <v>2902</v>
      </c>
      <c r="F1187" s="557"/>
      <c r="G1187" s="179">
        <f>SUM(G1185:G1186)</f>
        <v>11.273400000000001</v>
      </c>
    </row>
    <row r="1188" spans="1:7" ht="14.25" x14ac:dyDescent="0.2">
      <c r="A1188" s="177"/>
      <c r="B1188" s="178"/>
      <c r="C1188" s="178"/>
      <c r="D1188" s="178"/>
      <c r="E1188" s="563" t="s">
        <v>2907</v>
      </c>
      <c r="F1188" s="563"/>
      <c r="G1188" s="180">
        <f>SUM(G1187,G1183)</f>
        <v>14.50004</v>
      </c>
    </row>
    <row r="1189" spans="1:7" ht="14.25" x14ac:dyDescent="0.2">
      <c r="A1189" s="177"/>
      <c r="B1189" s="178"/>
      <c r="C1189" s="569"/>
      <c r="D1189" s="569"/>
      <c r="E1189" s="178"/>
      <c r="F1189" s="178"/>
      <c r="G1189" s="184"/>
    </row>
    <row r="1190" spans="1:7" ht="14.25" x14ac:dyDescent="0.2">
      <c r="A1190" s="570" t="s">
        <v>3203</v>
      </c>
      <c r="B1190" s="571"/>
      <c r="C1190" s="571"/>
      <c r="D1190" s="571"/>
      <c r="E1190" s="571"/>
      <c r="F1190" s="571"/>
      <c r="G1190" s="572"/>
    </row>
    <row r="1191" spans="1:7" ht="28.5" x14ac:dyDescent="0.2">
      <c r="A1191" s="558" t="s">
        <v>1495</v>
      </c>
      <c r="B1191" s="559"/>
      <c r="C1191" s="150" t="s">
        <v>2874</v>
      </c>
      <c r="D1191" s="150" t="s">
        <v>2875</v>
      </c>
      <c r="E1191" s="150" t="s">
        <v>2876</v>
      </c>
      <c r="F1191" s="150" t="s">
        <v>2877</v>
      </c>
      <c r="G1191" s="174" t="s">
        <v>127</v>
      </c>
    </row>
    <row r="1192" spans="1:7" ht="14.25" x14ac:dyDescent="0.2">
      <c r="A1192" s="175" t="s">
        <v>3204</v>
      </c>
      <c r="B1192" s="152" t="s">
        <v>1581</v>
      </c>
      <c r="C1192" s="151" t="s">
        <v>68</v>
      </c>
      <c r="D1192" s="151" t="s">
        <v>1582</v>
      </c>
      <c r="E1192" s="153">
        <v>0.22850000000000001</v>
      </c>
      <c r="F1192" s="154">
        <v>30.43</v>
      </c>
      <c r="G1192" s="176">
        <f t="shared" ref="G1192" si="177">F1192*E1192</f>
        <v>6.9532550000000004</v>
      </c>
    </row>
    <row r="1193" spans="1:7" ht="14.25" x14ac:dyDescent="0.2">
      <c r="A1193" s="177"/>
      <c r="B1193" s="178"/>
      <c r="C1193" s="178"/>
      <c r="D1193" s="178"/>
      <c r="E1193" s="557" t="s">
        <v>2892</v>
      </c>
      <c r="F1193" s="557"/>
      <c r="G1193" s="179">
        <f>G1192</f>
        <v>6.9532550000000004</v>
      </c>
    </row>
    <row r="1194" spans="1:7" ht="28.5" x14ac:dyDescent="0.2">
      <c r="A1194" s="558" t="s">
        <v>2893</v>
      </c>
      <c r="B1194" s="559"/>
      <c r="C1194" s="150" t="s">
        <v>2874</v>
      </c>
      <c r="D1194" s="150" t="s">
        <v>2875</v>
      </c>
      <c r="E1194" s="150" t="s">
        <v>2876</v>
      </c>
      <c r="F1194" s="150" t="s">
        <v>2877</v>
      </c>
      <c r="G1194" s="174" t="s">
        <v>127</v>
      </c>
    </row>
    <row r="1195" spans="1:7" ht="14.25" x14ac:dyDescent="0.2">
      <c r="A1195" s="175" t="s">
        <v>3199</v>
      </c>
      <c r="B1195" s="152" t="s">
        <v>1975</v>
      </c>
      <c r="C1195" s="151" t="s">
        <v>68</v>
      </c>
      <c r="D1195" s="151" t="s">
        <v>1489</v>
      </c>
      <c r="E1195" s="153">
        <v>0.10199999999999999</v>
      </c>
      <c r="F1195" s="154">
        <v>37.590000000000003</v>
      </c>
      <c r="G1195" s="176">
        <f t="shared" ref="G1195:G1196" si="178">F1195*E1195</f>
        <v>3.8341799999999999</v>
      </c>
    </row>
    <row r="1196" spans="1:7" ht="14.25" x14ac:dyDescent="0.2">
      <c r="A1196" s="175" t="s">
        <v>2900</v>
      </c>
      <c r="B1196" s="152" t="s">
        <v>1487</v>
      </c>
      <c r="C1196" s="151" t="s">
        <v>68</v>
      </c>
      <c r="D1196" s="151" t="s">
        <v>1489</v>
      </c>
      <c r="E1196" s="153">
        <v>0.05</v>
      </c>
      <c r="F1196" s="154">
        <v>28.17</v>
      </c>
      <c r="G1196" s="176">
        <f t="shared" si="178"/>
        <v>1.4085000000000001</v>
      </c>
    </row>
    <row r="1197" spans="1:7" ht="14.25" x14ac:dyDescent="0.2">
      <c r="A1197" s="177"/>
      <c r="B1197" s="178"/>
      <c r="C1197" s="178"/>
      <c r="D1197" s="178"/>
      <c r="E1197" s="557" t="s">
        <v>2902</v>
      </c>
      <c r="F1197" s="557"/>
      <c r="G1197" s="179">
        <f>SUM(G1195:G1196)</f>
        <v>5.24268</v>
      </c>
    </row>
    <row r="1198" spans="1:7" ht="14.25" x14ac:dyDescent="0.2">
      <c r="A1198" s="177"/>
      <c r="B1198" s="178"/>
      <c r="C1198" s="178"/>
      <c r="D1198" s="178"/>
      <c r="E1198" s="563" t="s">
        <v>2907</v>
      </c>
      <c r="F1198" s="563"/>
      <c r="G1198" s="180">
        <f>SUM(G1197,G1193)</f>
        <v>12.195935</v>
      </c>
    </row>
    <row r="1199" spans="1:7" ht="14.25" x14ac:dyDescent="0.2">
      <c r="A1199" s="177"/>
      <c r="B1199" s="178"/>
      <c r="C1199" s="569"/>
      <c r="D1199" s="569"/>
      <c r="E1199" s="178"/>
      <c r="F1199" s="178"/>
      <c r="G1199" s="184"/>
    </row>
    <row r="1200" spans="1:7" ht="14.25" x14ac:dyDescent="0.2">
      <c r="A1200" s="570" t="s">
        <v>3205</v>
      </c>
      <c r="B1200" s="571"/>
      <c r="C1200" s="571"/>
      <c r="D1200" s="571"/>
      <c r="E1200" s="571"/>
      <c r="F1200" s="571"/>
      <c r="G1200" s="572"/>
    </row>
    <row r="1201" spans="1:7" ht="28.5" x14ac:dyDescent="0.2">
      <c r="A1201" s="558" t="s">
        <v>1495</v>
      </c>
      <c r="B1201" s="559"/>
      <c r="C1201" s="150" t="s">
        <v>2874</v>
      </c>
      <c r="D1201" s="150" t="s">
        <v>2875</v>
      </c>
      <c r="E1201" s="150" t="s">
        <v>2876</v>
      </c>
      <c r="F1201" s="150" t="s">
        <v>2877</v>
      </c>
      <c r="G1201" s="174" t="s">
        <v>127</v>
      </c>
    </row>
    <row r="1202" spans="1:7" ht="14.25" x14ac:dyDescent="0.2">
      <c r="A1202" s="175" t="s">
        <v>3204</v>
      </c>
      <c r="B1202" s="152" t="s">
        <v>1581</v>
      </c>
      <c r="C1202" s="151" t="s">
        <v>68</v>
      </c>
      <c r="D1202" s="151" t="s">
        <v>1582</v>
      </c>
      <c r="E1202" s="153">
        <v>0.22850000000000001</v>
      </c>
      <c r="F1202" s="154">
        <v>30.43</v>
      </c>
      <c r="G1202" s="176">
        <f t="shared" ref="G1202" si="179">F1202*E1202</f>
        <v>6.9532550000000004</v>
      </c>
    </row>
    <row r="1203" spans="1:7" ht="14.25" x14ac:dyDescent="0.2">
      <c r="A1203" s="177"/>
      <c r="B1203" s="178"/>
      <c r="C1203" s="178"/>
      <c r="D1203" s="178"/>
      <c r="E1203" s="557" t="s">
        <v>2892</v>
      </c>
      <c r="F1203" s="557"/>
      <c r="G1203" s="179">
        <f>G1202</f>
        <v>6.9532550000000004</v>
      </c>
    </row>
    <row r="1204" spans="1:7" ht="28.5" x14ac:dyDescent="0.2">
      <c r="A1204" s="558" t="s">
        <v>2893</v>
      </c>
      <c r="B1204" s="559"/>
      <c r="C1204" s="150" t="s">
        <v>2874</v>
      </c>
      <c r="D1204" s="150" t="s">
        <v>2875</v>
      </c>
      <c r="E1204" s="150" t="s">
        <v>2876</v>
      </c>
      <c r="F1204" s="150" t="s">
        <v>2877</v>
      </c>
      <c r="G1204" s="174" t="s">
        <v>127</v>
      </c>
    </row>
    <row r="1205" spans="1:7" ht="14.25" x14ac:dyDescent="0.2">
      <c r="A1205" s="175" t="s">
        <v>3199</v>
      </c>
      <c r="B1205" s="152" t="s">
        <v>1975</v>
      </c>
      <c r="C1205" s="151" t="s">
        <v>68</v>
      </c>
      <c r="D1205" s="151" t="s">
        <v>1489</v>
      </c>
      <c r="E1205" s="153">
        <v>0.10199999999999999</v>
      </c>
      <c r="F1205" s="154">
        <v>37.590000000000003</v>
      </c>
      <c r="G1205" s="176">
        <f t="shared" ref="G1205:G1206" si="180">F1205*E1205</f>
        <v>3.8341799999999999</v>
      </c>
    </row>
    <row r="1206" spans="1:7" ht="14.25" x14ac:dyDescent="0.2">
      <c r="A1206" s="175" t="s">
        <v>2900</v>
      </c>
      <c r="B1206" s="152" t="s">
        <v>1487</v>
      </c>
      <c r="C1206" s="151" t="s">
        <v>68</v>
      </c>
      <c r="D1206" s="151" t="s">
        <v>1489</v>
      </c>
      <c r="E1206" s="153">
        <v>0.05</v>
      </c>
      <c r="F1206" s="154">
        <v>28.17</v>
      </c>
      <c r="G1206" s="176">
        <f t="shared" si="180"/>
        <v>1.4085000000000001</v>
      </c>
    </row>
    <row r="1207" spans="1:7" ht="14.25" customHeight="1" x14ac:dyDescent="0.2">
      <c r="A1207" s="177"/>
      <c r="B1207" s="178"/>
      <c r="C1207" s="178"/>
      <c r="D1207" s="178"/>
      <c r="E1207" s="557" t="s">
        <v>2902</v>
      </c>
      <c r="F1207" s="557"/>
      <c r="G1207" s="179">
        <f>SUM(G1205:G1206)</f>
        <v>5.24268</v>
      </c>
    </row>
    <row r="1208" spans="1:7" ht="14.25" x14ac:dyDescent="0.2">
      <c r="A1208" s="177"/>
      <c r="B1208" s="178"/>
      <c r="C1208" s="178"/>
      <c r="D1208" s="178"/>
      <c r="E1208" s="563" t="s">
        <v>2907</v>
      </c>
      <c r="F1208" s="563"/>
      <c r="G1208" s="180">
        <f>SUM(G1207,G1203)</f>
        <v>12.195935</v>
      </c>
    </row>
    <row r="1209" spans="1:7" ht="14.25" x14ac:dyDescent="0.2">
      <c r="A1209" s="177"/>
      <c r="B1209" s="178"/>
      <c r="C1209" s="569"/>
      <c r="D1209" s="569"/>
      <c r="E1209" s="178"/>
      <c r="F1209" s="178"/>
      <c r="G1209" s="184"/>
    </row>
    <row r="1210" spans="1:7" ht="14.25" x14ac:dyDescent="0.2">
      <c r="A1210" s="570" t="s">
        <v>3206</v>
      </c>
      <c r="B1210" s="571"/>
      <c r="C1210" s="571"/>
      <c r="D1210" s="571"/>
      <c r="E1210" s="571"/>
      <c r="F1210" s="571"/>
      <c r="G1210" s="572"/>
    </row>
    <row r="1211" spans="1:7" ht="28.5" x14ac:dyDescent="0.2">
      <c r="A1211" s="558" t="s">
        <v>1495</v>
      </c>
      <c r="B1211" s="559"/>
      <c r="C1211" s="150" t="s">
        <v>2874</v>
      </c>
      <c r="D1211" s="150" t="s">
        <v>2875</v>
      </c>
      <c r="E1211" s="150" t="s">
        <v>2876</v>
      </c>
      <c r="F1211" s="150" t="s">
        <v>2877</v>
      </c>
      <c r="G1211" s="174" t="s">
        <v>127</v>
      </c>
    </row>
    <row r="1212" spans="1:7" ht="14.25" x14ac:dyDescent="0.2">
      <c r="A1212" s="175" t="s">
        <v>3204</v>
      </c>
      <c r="B1212" s="152" t="s">
        <v>1581</v>
      </c>
      <c r="C1212" s="151" t="s">
        <v>68</v>
      </c>
      <c r="D1212" s="151" t="s">
        <v>1582</v>
      </c>
      <c r="E1212" s="153">
        <v>0.22850000000000001</v>
      </c>
      <c r="F1212" s="154">
        <v>30.43</v>
      </c>
      <c r="G1212" s="176">
        <f t="shared" ref="G1212" si="181">F1212*E1212</f>
        <v>6.9532550000000004</v>
      </c>
    </row>
    <row r="1213" spans="1:7" ht="14.25" x14ac:dyDescent="0.2">
      <c r="A1213" s="177"/>
      <c r="B1213" s="178"/>
      <c r="C1213" s="178"/>
      <c r="D1213" s="178"/>
      <c r="E1213" s="557" t="s">
        <v>2892</v>
      </c>
      <c r="F1213" s="557"/>
      <c r="G1213" s="179">
        <f>G1212</f>
        <v>6.9532550000000004</v>
      </c>
    </row>
    <row r="1214" spans="1:7" ht="28.5" x14ac:dyDescent="0.2">
      <c r="A1214" s="558" t="s">
        <v>2893</v>
      </c>
      <c r="B1214" s="559"/>
      <c r="C1214" s="150" t="s">
        <v>2874</v>
      </c>
      <c r="D1214" s="150" t="s">
        <v>2875</v>
      </c>
      <c r="E1214" s="150" t="s">
        <v>2876</v>
      </c>
      <c r="F1214" s="150" t="s">
        <v>2877</v>
      </c>
      <c r="G1214" s="174" t="s">
        <v>127</v>
      </c>
    </row>
    <row r="1215" spans="1:7" ht="14.25" x14ac:dyDescent="0.2">
      <c r="A1215" s="175" t="s">
        <v>3199</v>
      </c>
      <c r="B1215" s="152" t="s">
        <v>1975</v>
      </c>
      <c r="C1215" s="151" t="s">
        <v>68</v>
      </c>
      <c r="D1215" s="151" t="s">
        <v>1489</v>
      </c>
      <c r="E1215" s="153">
        <v>0.10199999999999999</v>
      </c>
      <c r="F1215" s="154">
        <v>37.590000000000003</v>
      </c>
      <c r="G1215" s="176">
        <f t="shared" ref="G1215:G1216" si="182">F1215*E1215</f>
        <v>3.8341799999999999</v>
      </c>
    </row>
    <row r="1216" spans="1:7" ht="14.25" x14ac:dyDescent="0.2">
      <c r="A1216" s="175" t="s">
        <v>2900</v>
      </c>
      <c r="B1216" s="152" t="s">
        <v>1487</v>
      </c>
      <c r="C1216" s="151" t="s">
        <v>68</v>
      </c>
      <c r="D1216" s="151" t="s">
        <v>1489</v>
      </c>
      <c r="E1216" s="153">
        <v>0.05</v>
      </c>
      <c r="F1216" s="154">
        <v>28.17</v>
      </c>
      <c r="G1216" s="176">
        <f t="shared" si="182"/>
        <v>1.4085000000000001</v>
      </c>
    </row>
    <row r="1217" spans="1:7" ht="14.25" customHeight="1" x14ac:dyDescent="0.2">
      <c r="A1217" s="177"/>
      <c r="B1217" s="178"/>
      <c r="C1217" s="178"/>
      <c r="D1217" s="178"/>
      <c r="E1217" s="557" t="s">
        <v>2902</v>
      </c>
      <c r="F1217" s="557"/>
      <c r="G1217" s="179">
        <f>SUM(G1215:G1216)</f>
        <v>5.24268</v>
      </c>
    </row>
    <row r="1218" spans="1:7" ht="14.25" x14ac:dyDescent="0.2">
      <c r="A1218" s="177"/>
      <c r="B1218" s="178"/>
      <c r="C1218" s="178"/>
      <c r="D1218" s="178"/>
      <c r="E1218" s="563" t="s">
        <v>2907</v>
      </c>
      <c r="F1218" s="563"/>
      <c r="G1218" s="180">
        <f>SUM(G1217,G1213)</f>
        <v>12.195935</v>
      </c>
    </row>
    <row r="1219" spans="1:7" ht="14.25" x14ac:dyDescent="0.2">
      <c r="A1219" s="177"/>
      <c r="B1219" s="178"/>
      <c r="C1219" s="569"/>
      <c r="D1219" s="569"/>
      <c r="E1219" s="178"/>
      <c r="F1219" s="178"/>
      <c r="G1219" s="184"/>
    </row>
    <row r="1220" spans="1:7" ht="14.25" x14ac:dyDescent="0.2">
      <c r="A1220" s="570" t="s">
        <v>3207</v>
      </c>
      <c r="B1220" s="571"/>
      <c r="C1220" s="571"/>
      <c r="D1220" s="571"/>
      <c r="E1220" s="571"/>
      <c r="F1220" s="571"/>
      <c r="G1220" s="572"/>
    </row>
    <row r="1221" spans="1:7" ht="28.5" x14ac:dyDescent="0.2">
      <c r="A1221" s="558" t="s">
        <v>1495</v>
      </c>
      <c r="B1221" s="559"/>
      <c r="C1221" s="150" t="s">
        <v>2874</v>
      </c>
      <c r="D1221" s="150" t="s">
        <v>2875</v>
      </c>
      <c r="E1221" s="150" t="s">
        <v>2876</v>
      </c>
      <c r="F1221" s="150" t="s">
        <v>2877</v>
      </c>
      <c r="G1221" s="174" t="s">
        <v>127</v>
      </c>
    </row>
    <row r="1222" spans="1:7" ht="14.25" x14ac:dyDescent="0.2">
      <c r="A1222" s="175" t="s">
        <v>3204</v>
      </c>
      <c r="B1222" s="152" t="s">
        <v>1581</v>
      </c>
      <c r="C1222" s="151" t="s">
        <v>68</v>
      </c>
      <c r="D1222" s="151" t="s">
        <v>1582</v>
      </c>
      <c r="E1222" s="153">
        <v>0.22850000000000001</v>
      </c>
      <c r="F1222" s="154">
        <v>30.43</v>
      </c>
      <c r="G1222" s="176">
        <f t="shared" ref="G1222" si="183">F1222*E1222</f>
        <v>6.9532550000000004</v>
      </c>
    </row>
    <row r="1223" spans="1:7" ht="14.25" x14ac:dyDescent="0.2">
      <c r="A1223" s="177"/>
      <c r="B1223" s="178"/>
      <c r="C1223" s="178"/>
      <c r="D1223" s="178"/>
      <c r="E1223" s="557" t="s">
        <v>2892</v>
      </c>
      <c r="F1223" s="557"/>
      <c r="G1223" s="179">
        <f>G1222</f>
        <v>6.9532550000000004</v>
      </c>
    </row>
    <row r="1224" spans="1:7" ht="28.5" x14ac:dyDescent="0.2">
      <c r="A1224" s="558" t="s">
        <v>2893</v>
      </c>
      <c r="B1224" s="559"/>
      <c r="C1224" s="150" t="s">
        <v>2874</v>
      </c>
      <c r="D1224" s="150" t="s">
        <v>2875</v>
      </c>
      <c r="E1224" s="150" t="s">
        <v>2876</v>
      </c>
      <c r="F1224" s="150" t="s">
        <v>2877</v>
      </c>
      <c r="G1224" s="174" t="s">
        <v>127</v>
      </c>
    </row>
    <row r="1225" spans="1:7" ht="14.25" x14ac:dyDescent="0.2">
      <c r="A1225" s="175" t="s">
        <v>3199</v>
      </c>
      <c r="B1225" s="152" t="s">
        <v>1975</v>
      </c>
      <c r="C1225" s="151" t="s">
        <v>68</v>
      </c>
      <c r="D1225" s="151" t="s">
        <v>1489</v>
      </c>
      <c r="E1225" s="153">
        <v>0.10199999999999999</v>
      </c>
      <c r="F1225" s="154">
        <v>37.590000000000003</v>
      </c>
      <c r="G1225" s="176">
        <f t="shared" ref="G1225:G1226" si="184">F1225*E1225</f>
        <v>3.8341799999999999</v>
      </c>
    </row>
    <row r="1226" spans="1:7" ht="14.25" x14ac:dyDescent="0.2">
      <c r="A1226" s="175" t="s">
        <v>2900</v>
      </c>
      <c r="B1226" s="152" t="s">
        <v>1487</v>
      </c>
      <c r="C1226" s="151" t="s">
        <v>68</v>
      </c>
      <c r="D1226" s="151" t="s">
        <v>1489</v>
      </c>
      <c r="E1226" s="153">
        <v>0.05</v>
      </c>
      <c r="F1226" s="154">
        <v>28.17</v>
      </c>
      <c r="G1226" s="176">
        <f t="shared" si="184"/>
        <v>1.4085000000000001</v>
      </c>
    </row>
    <row r="1227" spans="1:7" ht="14.25" customHeight="1" x14ac:dyDescent="0.2">
      <c r="A1227" s="177"/>
      <c r="B1227" s="178"/>
      <c r="C1227" s="178"/>
      <c r="D1227" s="178"/>
      <c r="E1227" s="557" t="s">
        <v>2902</v>
      </c>
      <c r="F1227" s="557"/>
      <c r="G1227" s="179">
        <f>SUM(G1225:G1226)</f>
        <v>5.24268</v>
      </c>
    </row>
    <row r="1228" spans="1:7" ht="14.25" x14ac:dyDescent="0.2">
      <c r="A1228" s="177"/>
      <c r="B1228" s="178"/>
      <c r="C1228" s="178"/>
      <c r="D1228" s="178"/>
      <c r="E1228" s="563" t="s">
        <v>2907</v>
      </c>
      <c r="F1228" s="563"/>
      <c r="G1228" s="180">
        <f>SUM(G1227,G1223)</f>
        <v>12.195935</v>
      </c>
    </row>
    <row r="1229" spans="1:7" ht="14.25" x14ac:dyDescent="0.2">
      <c r="A1229" s="177"/>
      <c r="B1229" s="178"/>
      <c r="C1229" s="569"/>
      <c r="D1229" s="569"/>
      <c r="E1229" s="178"/>
      <c r="F1229" s="178"/>
      <c r="G1229" s="184"/>
    </row>
    <row r="1230" spans="1:7" ht="14.25" x14ac:dyDescent="0.2">
      <c r="A1230" s="570" t="s">
        <v>3208</v>
      </c>
      <c r="B1230" s="571"/>
      <c r="C1230" s="571"/>
      <c r="D1230" s="571"/>
      <c r="E1230" s="571"/>
      <c r="F1230" s="571"/>
      <c r="G1230" s="572"/>
    </row>
    <row r="1231" spans="1:7" ht="28.5" x14ac:dyDescent="0.2">
      <c r="A1231" s="558" t="s">
        <v>1495</v>
      </c>
      <c r="B1231" s="559"/>
      <c r="C1231" s="150" t="s">
        <v>2874</v>
      </c>
      <c r="D1231" s="150" t="s">
        <v>2875</v>
      </c>
      <c r="E1231" s="150" t="s">
        <v>2876</v>
      </c>
      <c r="F1231" s="150" t="s">
        <v>2877</v>
      </c>
      <c r="G1231" s="174" t="s">
        <v>127</v>
      </c>
    </row>
    <row r="1232" spans="1:7" ht="14.25" x14ac:dyDescent="0.2">
      <c r="A1232" s="175" t="s">
        <v>3204</v>
      </c>
      <c r="B1232" s="152" t="s">
        <v>1581</v>
      </c>
      <c r="C1232" s="151" t="s">
        <v>68</v>
      </c>
      <c r="D1232" s="151" t="s">
        <v>1582</v>
      </c>
      <c r="E1232" s="153">
        <v>0.22850000000000001</v>
      </c>
      <c r="F1232" s="154">
        <v>30.43</v>
      </c>
      <c r="G1232" s="176">
        <f t="shared" ref="G1232" si="185">F1232*E1232</f>
        <v>6.9532550000000004</v>
      </c>
    </row>
    <row r="1233" spans="1:7" ht="14.25" x14ac:dyDescent="0.2">
      <c r="A1233" s="177"/>
      <c r="B1233" s="178"/>
      <c r="C1233" s="178"/>
      <c r="D1233" s="178"/>
      <c r="E1233" s="557" t="s">
        <v>2892</v>
      </c>
      <c r="F1233" s="557"/>
      <c r="G1233" s="179">
        <f>G1232</f>
        <v>6.9532550000000004</v>
      </c>
    </row>
    <row r="1234" spans="1:7" ht="28.5" x14ac:dyDescent="0.2">
      <c r="A1234" s="558" t="s">
        <v>2893</v>
      </c>
      <c r="B1234" s="559"/>
      <c r="C1234" s="150" t="s">
        <v>2874</v>
      </c>
      <c r="D1234" s="150" t="s">
        <v>2875</v>
      </c>
      <c r="E1234" s="150" t="s">
        <v>2876</v>
      </c>
      <c r="F1234" s="150" t="s">
        <v>2877</v>
      </c>
      <c r="G1234" s="174" t="s">
        <v>127</v>
      </c>
    </row>
    <row r="1235" spans="1:7" ht="14.25" x14ac:dyDescent="0.2">
      <c r="A1235" s="175" t="s">
        <v>3199</v>
      </c>
      <c r="B1235" s="152" t="s">
        <v>1975</v>
      </c>
      <c r="C1235" s="151" t="s">
        <v>68</v>
      </c>
      <c r="D1235" s="151" t="s">
        <v>1489</v>
      </c>
      <c r="E1235" s="153">
        <v>0.10199999999999999</v>
      </c>
      <c r="F1235" s="154">
        <v>37.590000000000003</v>
      </c>
      <c r="G1235" s="176">
        <f t="shared" ref="G1235:G1236" si="186">F1235*E1235</f>
        <v>3.8341799999999999</v>
      </c>
    </row>
    <row r="1236" spans="1:7" ht="14.25" x14ac:dyDescent="0.2">
      <c r="A1236" s="175" t="s">
        <v>2900</v>
      </c>
      <c r="B1236" s="152" t="s">
        <v>1487</v>
      </c>
      <c r="C1236" s="151" t="s">
        <v>68</v>
      </c>
      <c r="D1236" s="151" t="s">
        <v>1489</v>
      </c>
      <c r="E1236" s="153">
        <v>0.05</v>
      </c>
      <c r="F1236" s="154">
        <v>28.17</v>
      </c>
      <c r="G1236" s="176">
        <f t="shared" si="186"/>
        <v>1.4085000000000001</v>
      </c>
    </row>
    <row r="1237" spans="1:7" ht="14.25" customHeight="1" x14ac:dyDescent="0.2">
      <c r="A1237" s="177"/>
      <c r="B1237" s="178"/>
      <c r="C1237" s="178"/>
      <c r="D1237" s="178"/>
      <c r="E1237" s="557" t="s">
        <v>2902</v>
      </c>
      <c r="F1237" s="557"/>
      <c r="G1237" s="179">
        <f>SUM(G1235:G1236)</f>
        <v>5.24268</v>
      </c>
    </row>
    <row r="1238" spans="1:7" ht="14.25" x14ac:dyDescent="0.2">
      <c r="A1238" s="177"/>
      <c r="B1238" s="178"/>
      <c r="C1238" s="178"/>
      <c r="D1238" s="178"/>
      <c r="E1238" s="563" t="s">
        <v>2907</v>
      </c>
      <c r="F1238" s="563"/>
      <c r="G1238" s="180">
        <f>SUM(G1237,G1233)</f>
        <v>12.195935</v>
      </c>
    </row>
    <row r="1239" spans="1:7" ht="14.25" x14ac:dyDescent="0.2">
      <c r="A1239" s="177"/>
      <c r="B1239" s="178"/>
      <c r="C1239" s="569"/>
      <c r="D1239" s="569"/>
      <c r="E1239" s="178"/>
      <c r="F1239" s="178"/>
      <c r="G1239" s="184"/>
    </row>
    <row r="1240" spans="1:7" ht="14.25" x14ac:dyDescent="0.2">
      <c r="A1240" s="570" t="s">
        <v>3209</v>
      </c>
      <c r="B1240" s="571"/>
      <c r="C1240" s="571"/>
      <c r="D1240" s="571"/>
      <c r="E1240" s="571"/>
      <c r="F1240" s="571"/>
      <c r="G1240" s="572"/>
    </row>
    <row r="1241" spans="1:7" ht="28.5" x14ac:dyDescent="0.2">
      <c r="A1241" s="558" t="s">
        <v>1495</v>
      </c>
      <c r="B1241" s="559"/>
      <c r="C1241" s="150" t="s">
        <v>2874</v>
      </c>
      <c r="D1241" s="150" t="s">
        <v>2875</v>
      </c>
      <c r="E1241" s="150" t="s">
        <v>2876</v>
      </c>
      <c r="F1241" s="150" t="s">
        <v>2877</v>
      </c>
      <c r="G1241" s="174" t="s">
        <v>127</v>
      </c>
    </row>
    <row r="1242" spans="1:7" ht="14.25" x14ac:dyDescent="0.2">
      <c r="A1242" s="175" t="s">
        <v>3210</v>
      </c>
      <c r="B1242" s="152" t="s">
        <v>1984</v>
      </c>
      <c r="C1242" s="151" t="s">
        <v>68</v>
      </c>
      <c r="D1242" s="151" t="s">
        <v>1582</v>
      </c>
      <c r="E1242" s="153">
        <v>0.01</v>
      </c>
      <c r="F1242" s="154">
        <v>19.43</v>
      </c>
      <c r="G1242" s="176">
        <f t="shared" ref="G1242:G1243" si="187">F1242*E1242</f>
        <v>0.1943</v>
      </c>
    </row>
    <row r="1243" spans="1:7" ht="14.25" x14ac:dyDescent="0.2">
      <c r="A1243" s="175" t="s">
        <v>3211</v>
      </c>
      <c r="B1243" s="152" t="s">
        <v>3212</v>
      </c>
      <c r="C1243" s="151" t="s">
        <v>68</v>
      </c>
      <c r="D1243" s="151" t="s">
        <v>1582</v>
      </c>
      <c r="E1243" s="153">
        <v>0.14000000000000001</v>
      </c>
      <c r="F1243" s="154">
        <v>41.92</v>
      </c>
      <c r="G1243" s="176">
        <f t="shared" si="187"/>
        <v>5.8688000000000011</v>
      </c>
    </row>
    <row r="1244" spans="1:7" ht="14.25" x14ac:dyDescent="0.2">
      <c r="A1244" s="177"/>
      <c r="B1244" s="178"/>
      <c r="C1244" s="178"/>
      <c r="D1244" s="178"/>
      <c r="E1244" s="557" t="s">
        <v>2892</v>
      </c>
      <c r="F1244" s="557"/>
      <c r="G1244" s="179">
        <f>SUM(G1242:G1243)</f>
        <v>6.0631000000000013</v>
      </c>
    </row>
    <row r="1245" spans="1:7" ht="28.5" x14ac:dyDescent="0.2">
      <c r="A1245" s="558" t="s">
        <v>2893</v>
      </c>
      <c r="B1245" s="559"/>
      <c r="C1245" s="150" t="s">
        <v>2874</v>
      </c>
      <c r="D1245" s="150" t="s">
        <v>2875</v>
      </c>
      <c r="E1245" s="150" t="s">
        <v>2876</v>
      </c>
      <c r="F1245" s="150" t="s">
        <v>2877</v>
      </c>
      <c r="G1245" s="174" t="s">
        <v>127</v>
      </c>
    </row>
    <row r="1246" spans="1:7" ht="14.25" x14ac:dyDescent="0.2">
      <c r="A1246" s="175" t="s">
        <v>3199</v>
      </c>
      <c r="B1246" s="152" t="s">
        <v>1975</v>
      </c>
      <c r="C1246" s="151" t="s">
        <v>68</v>
      </c>
      <c r="D1246" s="151" t="s">
        <v>1489</v>
      </c>
      <c r="E1246" s="153">
        <v>0.23749999999999999</v>
      </c>
      <c r="F1246" s="154">
        <v>37.590000000000003</v>
      </c>
      <c r="G1246" s="176">
        <f t="shared" ref="G1246" si="188">F1246*E1246</f>
        <v>8.9276250000000008</v>
      </c>
    </row>
    <row r="1247" spans="1:7" ht="14.25" x14ac:dyDescent="0.2">
      <c r="A1247" s="177"/>
      <c r="B1247" s="178"/>
      <c r="C1247" s="178"/>
      <c r="D1247" s="178"/>
      <c r="E1247" s="557" t="s">
        <v>2902</v>
      </c>
      <c r="F1247" s="557"/>
      <c r="G1247" s="179">
        <f>G1246</f>
        <v>8.9276250000000008</v>
      </c>
    </row>
    <row r="1248" spans="1:7" ht="14.25" x14ac:dyDescent="0.2">
      <c r="A1248" s="177"/>
      <c r="B1248" s="178"/>
      <c r="C1248" s="178"/>
      <c r="D1248" s="178"/>
      <c r="E1248" s="563" t="s">
        <v>2907</v>
      </c>
      <c r="F1248" s="563"/>
      <c r="G1248" s="180">
        <f>SUM(G1247,G1243)</f>
        <v>14.796425000000003</v>
      </c>
    </row>
    <row r="1249" spans="1:7" ht="14.25" x14ac:dyDescent="0.2">
      <c r="A1249" s="177"/>
      <c r="B1249" s="178"/>
      <c r="C1249" s="569"/>
      <c r="D1249" s="569"/>
      <c r="E1249" s="178"/>
      <c r="F1249" s="178"/>
      <c r="G1249" s="184"/>
    </row>
    <row r="1250" spans="1:7" ht="14.25" x14ac:dyDescent="0.2">
      <c r="A1250" s="570" t="s">
        <v>3213</v>
      </c>
      <c r="B1250" s="571"/>
      <c r="C1250" s="571"/>
      <c r="D1250" s="571"/>
      <c r="E1250" s="571"/>
      <c r="F1250" s="571"/>
      <c r="G1250" s="572"/>
    </row>
    <row r="1251" spans="1:7" ht="28.5" x14ac:dyDescent="0.2">
      <c r="A1251" s="558" t="s">
        <v>1495</v>
      </c>
      <c r="B1251" s="559"/>
      <c r="C1251" s="150" t="s">
        <v>2874</v>
      </c>
      <c r="D1251" s="150" t="s">
        <v>2875</v>
      </c>
      <c r="E1251" s="150" t="s">
        <v>2876</v>
      </c>
      <c r="F1251" s="150" t="s">
        <v>2877</v>
      </c>
      <c r="G1251" s="174" t="s">
        <v>127</v>
      </c>
    </row>
    <row r="1252" spans="1:7" ht="14.25" x14ac:dyDescent="0.2">
      <c r="A1252" s="175" t="s">
        <v>3210</v>
      </c>
      <c r="B1252" s="152" t="s">
        <v>1984</v>
      </c>
      <c r="C1252" s="151" t="s">
        <v>68</v>
      </c>
      <c r="D1252" s="151" t="s">
        <v>1582</v>
      </c>
      <c r="E1252" s="153">
        <v>0.01</v>
      </c>
      <c r="F1252" s="154">
        <v>19.43</v>
      </c>
      <c r="G1252" s="176">
        <f t="shared" ref="G1252:G1253" si="189">F1252*E1252</f>
        <v>0.1943</v>
      </c>
    </row>
    <row r="1253" spans="1:7" ht="14.25" x14ac:dyDescent="0.2">
      <c r="A1253" s="175" t="s">
        <v>3211</v>
      </c>
      <c r="B1253" s="152" t="s">
        <v>3212</v>
      </c>
      <c r="C1253" s="151" t="s">
        <v>68</v>
      </c>
      <c r="D1253" s="151" t="s">
        <v>1582</v>
      </c>
      <c r="E1253" s="153">
        <v>0.14000000000000001</v>
      </c>
      <c r="F1253" s="154">
        <v>41.92</v>
      </c>
      <c r="G1253" s="176">
        <f t="shared" si="189"/>
        <v>5.8688000000000011</v>
      </c>
    </row>
    <row r="1254" spans="1:7" ht="14.25" x14ac:dyDescent="0.2">
      <c r="A1254" s="177"/>
      <c r="B1254" s="178"/>
      <c r="C1254" s="178"/>
      <c r="D1254" s="178"/>
      <c r="E1254" s="557" t="s">
        <v>2892</v>
      </c>
      <c r="F1254" s="557"/>
      <c r="G1254" s="179">
        <f>SUM(G1252:G1253)</f>
        <v>6.0631000000000013</v>
      </c>
    </row>
    <row r="1255" spans="1:7" ht="28.5" x14ac:dyDescent="0.2">
      <c r="A1255" s="558" t="s">
        <v>2893</v>
      </c>
      <c r="B1255" s="559"/>
      <c r="C1255" s="150" t="s">
        <v>2874</v>
      </c>
      <c r="D1255" s="150" t="s">
        <v>2875</v>
      </c>
      <c r="E1255" s="150" t="s">
        <v>2876</v>
      </c>
      <c r="F1255" s="150" t="s">
        <v>2877</v>
      </c>
      <c r="G1255" s="174" t="s">
        <v>127</v>
      </c>
    </row>
    <row r="1256" spans="1:7" ht="14.25" x14ac:dyDescent="0.2">
      <c r="A1256" s="175" t="s">
        <v>3199</v>
      </c>
      <c r="B1256" s="152" t="s">
        <v>1975</v>
      </c>
      <c r="C1256" s="151" t="s">
        <v>68</v>
      </c>
      <c r="D1256" s="151" t="s">
        <v>1489</v>
      </c>
      <c r="E1256" s="153">
        <v>0.23749999999999999</v>
      </c>
      <c r="F1256" s="154">
        <v>37.590000000000003</v>
      </c>
      <c r="G1256" s="176">
        <f t="shared" ref="G1256" si="190">F1256*E1256</f>
        <v>8.9276250000000008</v>
      </c>
    </row>
    <row r="1257" spans="1:7" ht="14.25" customHeight="1" x14ac:dyDescent="0.2">
      <c r="A1257" s="177"/>
      <c r="B1257" s="178"/>
      <c r="C1257" s="178"/>
      <c r="D1257" s="178"/>
      <c r="E1257" s="557" t="s">
        <v>2902</v>
      </c>
      <c r="F1257" s="557"/>
      <c r="G1257" s="179">
        <f>G1256</f>
        <v>8.9276250000000008</v>
      </c>
    </row>
    <row r="1258" spans="1:7" ht="14.25" x14ac:dyDescent="0.2">
      <c r="A1258" s="177"/>
      <c r="B1258" s="178"/>
      <c r="C1258" s="178"/>
      <c r="D1258" s="178"/>
      <c r="E1258" s="563" t="s">
        <v>2907</v>
      </c>
      <c r="F1258" s="563"/>
      <c r="G1258" s="180">
        <f>SUM(G1257,G1253)</f>
        <v>14.796425000000003</v>
      </c>
    </row>
    <row r="1259" spans="1:7" ht="14.25" x14ac:dyDescent="0.2">
      <c r="A1259" s="177"/>
      <c r="B1259" s="178"/>
      <c r="C1259" s="569"/>
      <c r="D1259" s="569"/>
      <c r="E1259" s="178"/>
      <c r="F1259" s="178"/>
      <c r="G1259" s="184"/>
    </row>
    <row r="1260" spans="1:7" ht="14.25" x14ac:dyDescent="0.2">
      <c r="A1260" s="570" t="s">
        <v>3214</v>
      </c>
      <c r="B1260" s="571"/>
      <c r="C1260" s="571"/>
      <c r="D1260" s="571"/>
      <c r="E1260" s="571"/>
      <c r="F1260" s="571"/>
      <c r="G1260" s="572"/>
    </row>
    <row r="1261" spans="1:7" ht="28.5" x14ac:dyDescent="0.2">
      <c r="A1261" s="558" t="s">
        <v>1495</v>
      </c>
      <c r="B1261" s="559"/>
      <c r="C1261" s="150" t="s">
        <v>2874</v>
      </c>
      <c r="D1261" s="150" t="s">
        <v>2875</v>
      </c>
      <c r="E1261" s="150" t="s">
        <v>2876</v>
      </c>
      <c r="F1261" s="150" t="s">
        <v>2877</v>
      </c>
      <c r="G1261" s="174" t="s">
        <v>127</v>
      </c>
    </row>
    <row r="1262" spans="1:7" ht="14.25" x14ac:dyDescent="0.2">
      <c r="A1262" s="175" t="s">
        <v>3204</v>
      </c>
      <c r="B1262" s="152" t="s">
        <v>1581</v>
      </c>
      <c r="C1262" s="151" t="s">
        <v>68</v>
      </c>
      <c r="D1262" s="151" t="s">
        <v>1582</v>
      </c>
      <c r="E1262" s="153">
        <v>0.22850000000000001</v>
      </c>
      <c r="F1262" s="154">
        <v>30.43</v>
      </c>
      <c r="G1262" s="176">
        <f t="shared" ref="G1262" si="191">F1262*E1262</f>
        <v>6.9532550000000004</v>
      </c>
    </row>
    <row r="1263" spans="1:7" ht="14.25" x14ac:dyDescent="0.2">
      <c r="A1263" s="177"/>
      <c r="B1263" s="178"/>
      <c r="C1263" s="178"/>
      <c r="D1263" s="178"/>
      <c r="E1263" s="557" t="s">
        <v>2892</v>
      </c>
      <c r="F1263" s="557"/>
      <c r="G1263" s="179">
        <f>G1262</f>
        <v>6.9532550000000004</v>
      </c>
    </row>
    <row r="1264" spans="1:7" ht="28.5" x14ac:dyDescent="0.2">
      <c r="A1264" s="558" t="s">
        <v>2893</v>
      </c>
      <c r="B1264" s="559"/>
      <c r="C1264" s="150" t="s">
        <v>2874</v>
      </c>
      <c r="D1264" s="150" t="s">
        <v>2875</v>
      </c>
      <c r="E1264" s="150" t="s">
        <v>2876</v>
      </c>
      <c r="F1264" s="150" t="s">
        <v>2877</v>
      </c>
      <c r="G1264" s="174" t="s">
        <v>127</v>
      </c>
    </row>
    <row r="1265" spans="1:7" ht="14.25" x14ac:dyDescent="0.2">
      <c r="A1265" s="175" t="s">
        <v>3199</v>
      </c>
      <c r="B1265" s="152" t="s">
        <v>1975</v>
      </c>
      <c r="C1265" s="151" t="s">
        <v>68</v>
      </c>
      <c r="D1265" s="151" t="s">
        <v>1489</v>
      </c>
      <c r="E1265" s="153">
        <v>0.10199999999999999</v>
      </c>
      <c r="F1265" s="154">
        <v>37.590000000000003</v>
      </c>
      <c r="G1265" s="176">
        <f t="shared" ref="G1265:G1266" si="192">F1265*E1265</f>
        <v>3.8341799999999999</v>
      </c>
    </row>
    <row r="1266" spans="1:7" ht="14.25" x14ac:dyDescent="0.2">
      <c r="A1266" s="175" t="s">
        <v>2900</v>
      </c>
      <c r="B1266" s="152" t="s">
        <v>1487</v>
      </c>
      <c r="C1266" s="151" t="s">
        <v>68</v>
      </c>
      <c r="D1266" s="151" t="s">
        <v>1489</v>
      </c>
      <c r="E1266" s="153">
        <v>0.05</v>
      </c>
      <c r="F1266" s="154">
        <v>28.17</v>
      </c>
      <c r="G1266" s="176">
        <f t="shared" si="192"/>
        <v>1.4085000000000001</v>
      </c>
    </row>
    <row r="1267" spans="1:7" ht="14.25" customHeight="1" x14ac:dyDescent="0.2">
      <c r="A1267" s="177"/>
      <c r="B1267" s="178"/>
      <c r="C1267" s="178"/>
      <c r="D1267" s="178"/>
      <c r="E1267" s="557" t="s">
        <v>2902</v>
      </c>
      <c r="F1267" s="557"/>
      <c r="G1267" s="179">
        <f>SUM(G1265:G1266)</f>
        <v>5.24268</v>
      </c>
    </row>
    <row r="1268" spans="1:7" ht="14.25" x14ac:dyDescent="0.2">
      <c r="A1268" s="177"/>
      <c r="B1268" s="178"/>
      <c r="C1268" s="178"/>
      <c r="D1268" s="178"/>
      <c r="E1268" s="563" t="s">
        <v>2907</v>
      </c>
      <c r="F1268" s="563"/>
      <c r="G1268" s="180">
        <f>SUM(G1267,G1263)</f>
        <v>12.195935</v>
      </c>
    </row>
    <row r="1269" spans="1:7" ht="14.25" x14ac:dyDescent="0.2">
      <c r="A1269" s="177"/>
      <c r="B1269" s="178"/>
      <c r="C1269" s="569"/>
      <c r="D1269" s="569"/>
      <c r="E1269" s="178"/>
      <c r="F1269" s="178"/>
      <c r="G1269" s="184"/>
    </row>
    <row r="1270" spans="1:7" ht="14.25" x14ac:dyDescent="0.2">
      <c r="A1270" s="570" t="s">
        <v>3215</v>
      </c>
      <c r="B1270" s="571"/>
      <c r="C1270" s="571"/>
      <c r="D1270" s="571"/>
      <c r="E1270" s="571"/>
      <c r="F1270" s="571"/>
      <c r="G1270" s="572"/>
    </row>
    <row r="1271" spans="1:7" ht="28.5" x14ac:dyDescent="0.2">
      <c r="A1271" s="558" t="s">
        <v>1495</v>
      </c>
      <c r="B1271" s="559"/>
      <c r="C1271" s="150" t="s">
        <v>2874</v>
      </c>
      <c r="D1271" s="150" t="s">
        <v>2875</v>
      </c>
      <c r="E1271" s="150" t="s">
        <v>2876</v>
      </c>
      <c r="F1271" s="150" t="s">
        <v>2877</v>
      </c>
      <c r="G1271" s="174" t="s">
        <v>127</v>
      </c>
    </row>
    <row r="1272" spans="1:7" ht="14.25" x14ac:dyDescent="0.2">
      <c r="A1272" s="175" t="s">
        <v>3216</v>
      </c>
      <c r="B1272" s="152" t="s">
        <v>3217</v>
      </c>
      <c r="C1272" s="151" t="s">
        <v>68</v>
      </c>
      <c r="D1272" s="151" t="s">
        <v>25</v>
      </c>
      <c r="E1272" s="153">
        <v>0.8125</v>
      </c>
      <c r="F1272" s="154">
        <v>7.26</v>
      </c>
      <c r="G1272" s="176">
        <f t="shared" ref="G1272" si="193">F1272*E1272</f>
        <v>5.8987499999999997</v>
      </c>
    </row>
    <row r="1273" spans="1:7" ht="14.25" x14ac:dyDescent="0.2">
      <c r="A1273" s="177"/>
      <c r="B1273" s="178"/>
      <c r="C1273" s="178"/>
      <c r="D1273" s="178"/>
      <c r="E1273" s="557" t="s">
        <v>2892</v>
      </c>
      <c r="F1273" s="557"/>
      <c r="G1273" s="179">
        <f>G1272</f>
        <v>5.8987499999999997</v>
      </c>
    </row>
    <row r="1274" spans="1:7" ht="28.5" x14ac:dyDescent="0.2">
      <c r="A1274" s="558" t="s">
        <v>2893</v>
      </c>
      <c r="B1274" s="559"/>
      <c r="C1274" s="150" t="s">
        <v>2874</v>
      </c>
      <c r="D1274" s="150" t="s">
        <v>2875</v>
      </c>
      <c r="E1274" s="150" t="s">
        <v>2876</v>
      </c>
      <c r="F1274" s="150" t="s">
        <v>2877</v>
      </c>
      <c r="G1274" s="174" t="s">
        <v>127</v>
      </c>
    </row>
    <row r="1275" spans="1:7" ht="14.25" x14ac:dyDescent="0.2">
      <c r="A1275" s="175" t="s">
        <v>3199</v>
      </c>
      <c r="B1275" s="152" t="s">
        <v>1975</v>
      </c>
      <c r="C1275" s="151" t="s">
        <v>68</v>
      </c>
      <c r="D1275" s="151" t="s">
        <v>1489</v>
      </c>
      <c r="E1275" s="153">
        <v>0.15</v>
      </c>
      <c r="F1275" s="154">
        <v>37.590000000000003</v>
      </c>
      <c r="G1275" s="176">
        <f t="shared" ref="G1275:G1276" si="194">F1275*E1275</f>
        <v>5.6385000000000005</v>
      </c>
    </row>
    <row r="1276" spans="1:7" ht="14.25" x14ac:dyDescent="0.2">
      <c r="A1276" s="175" t="s">
        <v>2900</v>
      </c>
      <c r="B1276" s="152" t="s">
        <v>1487</v>
      </c>
      <c r="C1276" s="151" t="s">
        <v>68</v>
      </c>
      <c r="D1276" s="151" t="s">
        <v>1489</v>
      </c>
      <c r="E1276" s="153">
        <v>0.05</v>
      </c>
      <c r="F1276" s="154">
        <v>28.17</v>
      </c>
      <c r="G1276" s="176">
        <f t="shared" si="194"/>
        <v>1.4085000000000001</v>
      </c>
    </row>
    <row r="1277" spans="1:7" ht="14.25" x14ac:dyDescent="0.2">
      <c r="A1277" s="177"/>
      <c r="B1277" s="178"/>
      <c r="C1277" s="178"/>
      <c r="D1277" s="178"/>
      <c r="E1277" s="557" t="s">
        <v>2902</v>
      </c>
      <c r="F1277" s="557"/>
      <c r="G1277" s="179">
        <f>SUM(G1275:G1276)</f>
        <v>7.0470000000000006</v>
      </c>
    </row>
    <row r="1278" spans="1:7" ht="14.25" x14ac:dyDescent="0.2">
      <c r="A1278" s="177"/>
      <c r="B1278" s="178"/>
      <c r="C1278" s="178"/>
      <c r="D1278" s="178"/>
      <c r="E1278" s="563" t="s">
        <v>2907</v>
      </c>
      <c r="F1278" s="563"/>
      <c r="G1278" s="180">
        <f>SUM(G1277,G1273)</f>
        <v>12.94575</v>
      </c>
    </row>
    <row r="1279" spans="1:7" ht="14.25" x14ac:dyDescent="0.2">
      <c r="A1279" s="177"/>
      <c r="B1279" s="178"/>
      <c r="C1279" s="569"/>
      <c r="D1279" s="569"/>
      <c r="E1279" s="178"/>
      <c r="F1279" s="178"/>
      <c r="G1279" s="184"/>
    </row>
    <row r="1280" spans="1:7" ht="14.25" x14ac:dyDescent="0.2">
      <c r="A1280" s="570" t="s">
        <v>3218</v>
      </c>
      <c r="B1280" s="571"/>
      <c r="C1280" s="571"/>
      <c r="D1280" s="571"/>
      <c r="E1280" s="571"/>
      <c r="F1280" s="571"/>
      <c r="G1280" s="572"/>
    </row>
    <row r="1281" spans="1:7" ht="28.5" x14ac:dyDescent="0.2">
      <c r="A1281" s="558" t="s">
        <v>1495</v>
      </c>
      <c r="B1281" s="559"/>
      <c r="C1281" s="150" t="s">
        <v>2874</v>
      </c>
      <c r="D1281" s="150" t="s">
        <v>2875</v>
      </c>
      <c r="E1281" s="150" t="s">
        <v>2876</v>
      </c>
      <c r="F1281" s="150" t="s">
        <v>2877</v>
      </c>
      <c r="G1281" s="174" t="s">
        <v>127</v>
      </c>
    </row>
    <row r="1282" spans="1:7" ht="14.25" x14ac:dyDescent="0.2">
      <c r="A1282" s="175" t="s">
        <v>3216</v>
      </c>
      <c r="B1282" s="152" t="s">
        <v>3217</v>
      </c>
      <c r="C1282" s="151" t="s">
        <v>68</v>
      </c>
      <c r="D1282" s="151" t="s">
        <v>25</v>
      </c>
      <c r="E1282" s="153">
        <v>0.8125</v>
      </c>
      <c r="F1282" s="154">
        <v>7.26</v>
      </c>
      <c r="G1282" s="176">
        <f t="shared" ref="G1282" si="195">F1282*E1282</f>
        <v>5.8987499999999997</v>
      </c>
    </row>
    <row r="1283" spans="1:7" ht="14.25" x14ac:dyDescent="0.2">
      <c r="A1283" s="177"/>
      <c r="B1283" s="178"/>
      <c r="C1283" s="178"/>
      <c r="D1283" s="178"/>
      <c r="E1283" s="557" t="s">
        <v>2892</v>
      </c>
      <c r="F1283" s="557"/>
      <c r="G1283" s="179">
        <f>G1282</f>
        <v>5.8987499999999997</v>
      </c>
    </row>
    <row r="1284" spans="1:7" ht="28.5" x14ac:dyDescent="0.2">
      <c r="A1284" s="558" t="s">
        <v>2893</v>
      </c>
      <c r="B1284" s="559"/>
      <c r="C1284" s="150" t="s">
        <v>2874</v>
      </c>
      <c r="D1284" s="150" t="s">
        <v>2875</v>
      </c>
      <c r="E1284" s="150" t="s">
        <v>2876</v>
      </c>
      <c r="F1284" s="150" t="s">
        <v>2877</v>
      </c>
      <c r="G1284" s="174" t="s">
        <v>127</v>
      </c>
    </row>
    <row r="1285" spans="1:7" ht="14.25" x14ac:dyDescent="0.2">
      <c r="A1285" s="175" t="s">
        <v>3199</v>
      </c>
      <c r="B1285" s="152" t="s">
        <v>1975</v>
      </c>
      <c r="C1285" s="151" t="s">
        <v>68</v>
      </c>
      <c r="D1285" s="151" t="s">
        <v>1489</v>
      </c>
      <c r="E1285" s="153">
        <v>0.15</v>
      </c>
      <c r="F1285" s="154">
        <v>37.590000000000003</v>
      </c>
      <c r="G1285" s="176">
        <f t="shared" ref="G1285:G1286" si="196">F1285*E1285</f>
        <v>5.6385000000000005</v>
      </c>
    </row>
    <row r="1286" spans="1:7" ht="14.25" x14ac:dyDescent="0.2">
      <c r="A1286" s="175" t="s">
        <v>2900</v>
      </c>
      <c r="B1286" s="152" t="s">
        <v>1487</v>
      </c>
      <c r="C1286" s="151" t="s">
        <v>68</v>
      </c>
      <c r="D1286" s="151" t="s">
        <v>1489</v>
      </c>
      <c r="E1286" s="153">
        <v>0.05</v>
      </c>
      <c r="F1286" s="154">
        <v>28.17</v>
      </c>
      <c r="G1286" s="176">
        <f t="shared" si="196"/>
        <v>1.4085000000000001</v>
      </c>
    </row>
    <row r="1287" spans="1:7" ht="14.25" customHeight="1" x14ac:dyDescent="0.2">
      <c r="A1287" s="177"/>
      <c r="B1287" s="178"/>
      <c r="C1287" s="178"/>
      <c r="D1287" s="178"/>
      <c r="E1287" s="557" t="s">
        <v>2902</v>
      </c>
      <c r="F1287" s="557"/>
      <c r="G1287" s="179">
        <f>SUM(G1285:G1286)</f>
        <v>7.0470000000000006</v>
      </c>
    </row>
    <row r="1288" spans="1:7" ht="14.25" x14ac:dyDescent="0.2">
      <c r="A1288" s="177"/>
      <c r="B1288" s="178"/>
      <c r="C1288" s="178"/>
      <c r="D1288" s="178"/>
      <c r="E1288" s="563" t="s">
        <v>2907</v>
      </c>
      <c r="F1288" s="563"/>
      <c r="G1288" s="180">
        <f>SUM(G1287,G1283)</f>
        <v>12.94575</v>
      </c>
    </row>
    <row r="1289" spans="1:7" ht="14.25" x14ac:dyDescent="0.2">
      <c r="A1289" s="177"/>
      <c r="B1289" s="178"/>
      <c r="C1289" s="569"/>
      <c r="D1289" s="569"/>
      <c r="E1289" s="178"/>
      <c r="F1289" s="178"/>
      <c r="G1289" s="184"/>
    </row>
    <row r="1290" spans="1:7" ht="14.25" x14ac:dyDescent="0.2">
      <c r="A1290" s="570" t="s">
        <v>3219</v>
      </c>
      <c r="B1290" s="571"/>
      <c r="C1290" s="571"/>
      <c r="D1290" s="571"/>
      <c r="E1290" s="571"/>
      <c r="F1290" s="571"/>
      <c r="G1290" s="572"/>
    </row>
    <row r="1291" spans="1:7" ht="28.5" x14ac:dyDescent="0.2">
      <c r="A1291" s="558" t="s">
        <v>1495</v>
      </c>
      <c r="B1291" s="559"/>
      <c r="C1291" s="150" t="s">
        <v>2874</v>
      </c>
      <c r="D1291" s="150" t="s">
        <v>2875</v>
      </c>
      <c r="E1291" s="150" t="s">
        <v>2876</v>
      </c>
      <c r="F1291" s="150" t="s">
        <v>2877</v>
      </c>
      <c r="G1291" s="174" t="s">
        <v>127</v>
      </c>
    </row>
    <row r="1292" spans="1:7" ht="14.25" x14ac:dyDescent="0.2">
      <c r="A1292" s="175" t="s">
        <v>3216</v>
      </c>
      <c r="B1292" s="152" t="s">
        <v>3217</v>
      </c>
      <c r="C1292" s="151" t="s">
        <v>68</v>
      </c>
      <c r="D1292" s="151" t="s">
        <v>25</v>
      </c>
      <c r="E1292" s="153">
        <v>0.8125</v>
      </c>
      <c r="F1292" s="154">
        <v>7.26</v>
      </c>
      <c r="G1292" s="176">
        <f t="shared" ref="G1292" si="197">F1292*E1292</f>
        <v>5.8987499999999997</v>
      </c>
    </row>
    <row r="1293" spans="1:7" ht="14.25" x14ac:dyDescent="0.2">
      <c r="A1293" s="177"/>
      <c r="B1293" s="178"/>
      <c r="C1293" s="178"/>
      <c r="D1293" s="178"/>
      <c r="E1293" s="557" t="s">
        <v>2892</v>
      </c>
      <c r="F1293" s="557"/>
      <c r="G1293" s="179">
        <f>G1292</f>
        <v>5.8987499999999997</v>
      </c>
    </row>
    <row r="1294" spans="1:7" ht="28.5" x14ac:dyDescent="0.2">
      <c r="A1294" s="558" t="s">
        <v>2893</v>
      </c>
      <c r="B1294" s="559"/>
      <c r="C1294" s="150" t="s">
        <v>2874</v>
      </c>
      <c r="D1294" s="150" t="s">
        <v>2875</v>
      </c>
      <c r="E1294" s="150" t="s">
        <v>2876</v>
      </c>
      <c r="F1294" s="150" t="s">
        <v>2877</v>
      </c>
      <c r="G1294" s="174" t="s">
        <v>127</v>
      </c>
    </row>
    <row r="1295" spans="1:7" ht="14.25" x14ac:dyDescent="0.2">
      <c r="A1295" s="175" t="s">
        <v>3199</v>
      </c>
      <c r="B1295" s="152" t="s">
        <v>1975</v>
      </c>
      <c r="C1295" s="151" t="s">
        <v>68</v>
      </c>
      <c r="D1295" s="151" t="s">
        <v>1489</v>
      </c>
      <c r="E1295" s="153">
        <v>0.15</v>
      </c>
      <c r="F1295" s="154">
        <v>37.590000000000003</v>
      </c>
      <c r="G1295" s="176">
        <f t="shared" ref="G1295:G1296" si="198">F1295*E1295</f>
        <v>5.6385000000000005</v>
      </c>
    </row>
    <row r="1296" spans="1:7" ht="14.25" x14ac:dyDescent="0.2">
      <c r="A1296" s="175" t="s">
        <v>2900</v>
      </c>
      <c r="B1296" s="152" t="s">
        <v>1487</v>
      </c>
      <c r="C1296" s="151" t="s">
        <v>68</v>
      </c>
      <c r="D1296" s="151" t="s">
        <v>1489</v>
      </c>
      <c r="E1296" s="153">
        <v>0.05</v>
      </c>
      <c r="F1296" s="154">
        <v>28.17</v>
      </c>
      <c r="G1296" s="176">
        <f t="shared" si="198"/>
        <v>1.4085000000000001</v>
      </c>
    </row>
    <row r="1297" spans="1:7" ht="14.25" customHeight="1" x14ac:dyDescent="0.2">
      <c r="A1297" s="177"/>
      <c r="B1297" s="178"/>
      <c r="C1297" s="178"/>
      <c r="D1297" s="178"/>
      <c r="E1297" s="557" t="s">
        <v>2902</v>
      </c>
      <c r="F1297" s="557"/>
      <c r="G1297" s="179">
        <f>SUM(G1295:G1296)</f>
        <v>7.0470000000000006</v>
      </c>
    </row>
    <row r="1298" spans="1:7" ht="14.25" x14ac:dyDescent="0.2">
      <c r="A1298" s="177"/>
      <c r="B1298" s="178"/>
      <c r="C1298" s="178"/>
      <c r="D1298" s="178"/>
      <c r="E1298" s="563" t="s">
        <v>2907</v>
      </c>
      <c r="F1298" s="563"/>
      <c r="G1298" s="180">
        <f>SUM(G1297,G1293)</f>
        <v>12.94575</v>
      </c>
    </row>
    <row r="1299" spans="1:7" ht="14.25" x14ac:dyDescent="0.2">
      <c r="A1299" s="177"/>
      <c r="B1299" s="178"/>
      <c r="C1299" s="569"/>
      <c r="D1299" s="569"/>
      <c r="E1299" s="178"/>
      <c r="F1299" s="178"/>
      <c r="G1299" s="184"/>
    </row>
    <row r="1300" spans="1:7" ht="14.25" x14ac:dyDescent="0.2">
      <c r="A1300" s="570" t="s">
        <v>3220</v>
      </c>
      <c r="B1300" s="571"/>
      <c r="C1300" s="571"/>
      <c r="D1300" s="571"/>
      <c r="E1300" s="571"/>
      <c r="F1300" s="571"/>
      <c r="G1300" s="572"/>
    </row>
    <row r="1301" spans="1:7" ht="28.5" x14ac:dyDescent="0.2">
      <c r="A1301" s="558" t="s">
        <v>1495</v>
      </c>
      <c r="B1301" s="559"/>
      <c r="C1301" s="150" t="s">
        <v>2874</v>
      </c>
      <c r="D1301" s="150" t="s">
        <v>2875</v>
      </c>
      <c r="E1301" s="150" t="s">
        <v>2876</v>
      </c>
      <c r="F1301" s="150" t="s">
        <v>2877</v>
      </c>
      <c r="G1301" s="174" t="s">
        <v>127</v>
      </c>
    </row>
    <row r="1302" spans="1:7" ht="14.25" x14ac:dyDescent="0.2">
      <c r="A1302" s="175" t="s">
        <v>3221</v>
      </c>
      <c r="B1302" s="152" t="s">
        <v>2021</v>
      </c>
      <c r="C1302" s="151" t="s">
        <v>68</v>
      </c>
      <c r="D1302" s="151" t="s">
        <v>1</v>
      </c>
      <c r="E1302" s="153">
        <v>1.8800000000000001E-2</v>
      </c>
      <c r="F1302" s="154">
        <v>53.24</v>
      </c>
      <c r="G1302" s="176">
        <f t="shared" ref="G1302:G1305" si="199">F1302*E1302</f>
        <v>1.000912</v>
      </c>
    </row>
    <row r="1303" spans="1:7" ht="14.25" x14ac:dyDescent="0.2">
      <c r="A1303" s="175" t="s">
        <v>3222</v>
      </c>
      <c r="B1303" s="152" t="s">
        <v>2046</v>
      </c>
      <c r="C1303" s="151" t="s">
        <v>68</v>
      </c>
      <c r="D1303" s="151" t="s">
        <v>1</v>
      </c>
      <c r="E1303" s="153">
        <v>1</v>
      </c>
      <c r="F1303" s="154">
        <v>6.01</v>
      </c>
      <c r="G1303" s="176">
        <f t="shared" si="199"/>
        <v>6.01</v>
      </c>
    </row>
    <row r="1304" spans="1:7" ht="14.25" x14ac:dyDescent="0.2">
      <c r="A1304" s="175" t="s">
        <v>3223</v>
      </c>
      <c r="B1304" s="152" t="s">
        <v>3224</v>
      </c>
      <c r="C1304" s="151" t="s">
        <v>68</v>
      </c>
      <c r="D1304" s="151" t="s">
        <v>1</v>
      </c>
      <c r="E1304" s="153">
        <v>2.06E-2</v>
      </c>
      <c r="F1304" s="154">
        <v>2.62</v>
      </c>
      <c r="G1304" s="176">
        <f t="shared" si="199"/>
        <v>5.3972000000000006E-2</v>
      </c>
    </row>
    <row r="1305" spans="1:7" ht="14.25" x14ac:dyDescent="0.2">
      <c r="A1305" s="175" t="s">
        <v>3225</v>
      </c>
      <c r="B1305" s="152" t="s">
        <v>2023</v>
      </c>
      <c r="C1305" s="151" t="s">
        <v>68</v>
      </c>
      <c r="D1305" s="151" t="s">
        <v>1</v>
      </c>
      <c r="E1305" s="153">
        <v>2.5999999999999999E-2</v>
      </c>
      <c r="F1305" s="154">
        <v>60.32</v>
      </c>
      <c r="G1305" s="176">
        <f t="shared" si="199"/>
        <v>1.5683199999999999</v>
      </c>
    </row>
    <row r="1306" spans="1:7" ht="14.25" x14ac:dyDescent="0.2">
      <c r="A1306" s="177"/>
      <c r="B1306" s="178"/>
      <c r="C1306" s="178"/>
      <c r="D1306" s="178"/>
      <c r="E1306" s="557" t="s">
        <v>2892</v>
      </c>
      <c r="F1306" s="557"/>
      <c r="G1306" s="179">
        <f>SUM(G1302:G1305)</f>
        <v>8.6332039999999992</v>
      </c>
    </row>
    <row r="1307" spans="1:7" ht="28.5" x14ac:dyDescent="0.2">
      <c r="A1307" s="558" t="s">
        <v>2893</v>
      </c>
      <c r="B1307" s="559"/>
      <c r="C1307" s="150" t="s">
        <v>2874</v>
      </c>
      <c r="D1307" s="150" t="s">
        <v>2875</v>
      </c>
      <c r="E1307" s="150" t="s">
        <v>2876</v>
      </c>
      <c r="F1307" s="150" t="s">
        <v>2877</v>
      </c>
      <c r="G1307" s="174" t="s">
        <v>127</v>
      </c>
    </row>
    <row r="1308" spans="1:7" ht="14.25" x14ac:dyDescent="0.2">
      <c r="A1308" s="175" t="s">
        <v>2894</v>
      </c>
      <c r="B1308" s="152" t="s">
        <v>1999</v>
      </c>
      <c r="C1308" s="151" t="s">
        <v>68</v>
      </c>
      <c r="D1308" s="151" t="s">
        <v>1489</v>
      </c>
      <c r="E1308" s="153">
        <v>7.17E-2</v>
      </c>
      <c r="F1308" s="154">
        <v>29.77</v>
      </c>
      <c r="G1308" s="176">
        <f t="shared" ref="G1308:G1309" si="200">F1308*E1308</f>
        <v>2.134509</v>
      </c>
    </row>
    <row r="1309" spans="1:7" ht="14.25" x14ac:dyDescent="0.2">
      <c r="A1309" s="175" t="s">
        <v>2896</v>
      </c>
      <c r="B1309" s="152" t="s">
        <v>1866</v>
      </c>
      <c r="C1309" s="151" t="s">
        <v>68</v>
      </c>
      <c r="D1309" s="151" t="s">
        <v>1489</v>
      </c>
      <c r="E1309" s="153">
        <f>E1308</f>
        <v>7.17E-2</v>
      </c>
      <c r="F1309" s="154">
        <v>35.69</v>
      </c>
      <c r="G1309" s="176">
        <f t="shared" si="200"/>
        <v>2.5589729999999999</v>
      </c>
    </row>
    <row r="1310" spans="1:7" ht="14.25" x14ac:dyDescent="0.2">
      <c r="A1310" s="177"/>
      <c r="B1310" s="178"/>
      <c r="C1310" s="178"/>
      <c r="D1310" s="178"/>
      <c r="E1310" s="557" t="s">
        <v>2902</v>
      </c>
      <c r="F1310" s="557"/>
      <c r="G1310" s="179">
        <f>SUM(G1308:G1309)</f>
        <v>4.6934819999999995</v>
      </c>
    </row>
    <row r="1311" spans="1:7" ht="14.25" x14ac:dyDescent="0.2">
      <c r="A1311" s="177"/>
      <c r="B1311" s="178"/>
      <c r="C1311" s="178"/>
      <c r="D1311" s="178"/>
      <c r="E1311" s="563" t="s">
        <v>2907</v>
      </c>
      <c r="F1311" s="563"/>
      <c r="G1311" s="180">
        <f>SUM(G1310,G1306)</f>
        <v>13.326685999999999</v>
      </c>
    </row>
    <row r="1312" spans="1:7" ht="14.25" x14ac:dyDescent="0.2">
      <c r="A1312" s="177"/>
      <c r="B1312" s="178"/>
      <c r="C1312" s="569"/>
      <c r="D1312" s="569"/>
      <c r="E1312" s="178"/>
      <c r="F1312" s="178"/>
      <c r="G1312" s="184"/>
    </row>
    <row r="1313" spans="1:7" ht="14.25" x14ac:dyDescent="0.2">
      <c r="A1313" s="570" t="s">
        <v>3226</v>
      </c>
      <c r="B1313" s="571"/>
      <c r="C1313" s="571"/>
      <c r="D1313" s="571"/>
      <c r="E1313" s="571"/>
      <c r="F1313" s="571"/>
      <c r="G1313" s="572"/>
    </row>
    <row r="1314" spans="1:7" ht="28.5" x14ac:dyDescent="0.2">
      <c r="A1314" s="558" t="s">
        <v>1495</v>
      </c>
      <c r="B1314" s="559"/>
      <c r="C1314" s="150" t="s">
        <v>2874</v>
      </c>
      <c r="D1314" s="150" t="s">
        <v>2875</v>
      </c>
      <c r="E1314" s="150" t="s">
        <v>2876</v>
      </c>
      <c r="F1314" s="150" t="s">
        <v>2877</v>
      </c>
      <c r="G1314" s="174" t="s">
        <v>127</v>
      </c>
    </row>
    <row r="1315" spans="1:7" ht="14.25" x14ac:dyDescent="0.2">
      <c r="A1315" s="175" t="s">
        <v>3221</v>
      </c>
      <c r="B1315" s="152" t="s">
        <v>2021</v>
      </c>
      <c r="C1315" s="151" t="s">
        <v>68</v>
      </c>
      <c r="D1315" s="151" t="s">
        <v>1</v>
      </c>
      <c r="E1315" s="153">
        <v>1.18E-2</v>
      </c>
      <c r="F1315" s="154">
        <v>53.24</v>
      </c>
      <c r="G1315" s="176">
        <f t="shared" ref="G1315:G1318" si="201">F1315*E1315</f>
        <v>0.62823200000000001</v>
      </c>
    </row>
    <row r="1316" spans="1:7" ht="14.25" x14ac:dyDescent="0.2">
      <c r="A1316" s="175" t="s">
        <v>3227</v>
      </c>
      <c r="B1316" s="152" t="s">
        <v>2049</v>
      </c>
      <c r="C1316" s="151" t="s">
        <v>68</v>
      </c>
      <c r="D1316" s="151" t="s">
        <v>1</v>
      </c>
      <c r="E1316" s="153">
        <v>1</v>
      </c>
      <c r="F1316" s="154">
        <v>3.74</v>
      </c>
      <c r="G1316" s="176">
        <f t="shared" si="201"/>
        <v>3.74</v>
      </c>
    </row>
    <row r="1317" spans="1:7" ht="14.25" x14ac:dyDescent="0.2">
      <c r="A1317" s="175" t="s">
        <v>3223</v>
      </c>
      <c r="B1317" s="152" t="s">
        <v>3224</v>
      </c>
      <c r="C1317" s="151" t="s">
        <v>68</v>
      </c>
      <c r="D1317" s="151" t="s">
        <v>1</v>
      </c>
      <c r="E1317" s="153">
        <v>4.0599999999999997E-2</v>
      </c>
      <c r="F1317" s="154">
        <v>2.62</v>
      </c>
      <c r="G1317" s="176">
        <f t="shared" si="201"/>
        <v>0.10637199999999999</v>
      </c>
    </row>
    <row r="1318" spans="1:7" ht="14.25" x14ac:dyDescent="0.2">
      <c r="A1318" s="175" t="s">
        <v>3225</v>
      </c>
      <c r="B1318" s="152" t="s">
        <v>2023</v>
      </c>
      <c r="C1318" s="151" t="s">
        <v>68</v>
      </c>
      <c r="D1318" s="151" t="s">
        <v>1</v>
      </c>
      <c r="E1318" s="153">
        <v>1.4999999999999999E-2</v>
      </c>
      <c r="F1318" s="154">
        <v>60.32</v>
      </c>
      <c r="G1318" s="176">
        <f t="shared" si="201"/>
        <v>0.90479999999999994</v>
      </c>
    </row>
    <row r="1319" spans="1:7" ht="14.25" x14ac:dyDescent="0.2">
      <c r="A1319" s="177"/>
      <c r="B1319" s="178"/>
      <c r="C1319" s="178"/>
      <c r="D1319" s="178"/>
      <c r="E1319" s="557" t="s">
        <v>2892</v>
      </c>
      <c r="F1319" s="557"/>
      <c r="G1319" s="179">
        <f>SUM(G1315:G1318)</f>
        <v>5.3794040000000001</v>
      </c>
    </row>
    <row r="1320" spans="1:7" ht="28.5" x14ac:dyDescent="0.2">
      <c r="A1320" s="558" t="s">
        <v>2893</v>
      </c>
      <c r="B1320" s="559"/>
      <c r="C1320" s="150" t="s">
        <v>2874</v>
      </c>
      <c r="D1320" s="150" t="s">
        <v>2875</v>
      </c>
      <c r="E1320" s="150" t="s">
        <v>2876</v>
      </c>
      <c r="F1320" s="150" t="s">
        <v>2877</v>
      </c>
      <c r="G1320" s="174" t="s">
        <v>127</v>
      </c>
    </row>
    <row r="1321" spans="1:7" ht="14.25" x14ac:dyDescent="0.2">
      <c r="A1321" s="175" t="s">
        <v>2894</v>
      </c>
      <c r="B1321" s="152" t="s">
        <v>1999</v>
      </c>
      <c r="C1321" s="151" t="s">
        <v>68</v>
      </c>
      <c r="D1321" s="151" t="s">
        <v>1489</v>
      </c>
      <c r="E1321" s="153">
        <v>8.8099999999999998E-2</v>
      </c>
      <c r="F1321" s="154">
        <v>29.77</v>
      </c>
      <c r="G1321" s="176">
        <f t="shared" ref="G1321:G1322" si="202">F1321*E1321</f>
        <v>2.6227369999999999</v>
      </c>
    </row>
    <row r="1322" spans="1:7" ht="14.25" x14ac:dyDescent="0.2">
      <c r="A1322" s="175" t="s">
        <v>2896</v>
      </c>
      <c r="B1322" s="152" t="s">
        <v>1866</v>
      </c>
      <c r="C1322" s="151" t="s">
        <v>68</v>
      </c>
      <c r="D1322" s="151" t="s">
        <v>1489</v>
      </c>
      <c r="E1322" s="153">
        <f>E1321</f>
        <v>8.8099999999999998E-2</v>
      </c>
      <c r="F1322" s="154">
        <v>35.69</v>
      </c>
      <c r="G1322" s="176">
        <f t="shared" si="202"/>
        <v>3.1442889999999997</v>
      </c>
    </row>
    <row r="1323" spans="1:7" ht="14.25" x14ac:dyDescent="0.2">
      <c r="A1323" s="177"/>
      <c r="B1323" s="178"/>
      <c r="C1323" s="178"/>
      <c r="D1323" s="178"/>
      <c r="E1323" s="557" t="s">
        <v>2902</v>
      </c>
      <c r="F1323" s="557"/>
      <c r="G1323" s="179">
        <f>SUM(G1321:G1322)</f>
        <v>5.7670259999999995</v>
      </c>
    </row>
    <row r="1324" spans="1:7" ht="14.25" x14ac:dyDescent="0.2">
      <c r="A1324" s="177"/>
      <c r="B1324" s="178"/>
      <c r="C1324" s="178"/>
      <c r="D1324" s="178"/>
      <c r="E1324" s="563" t="s">
        <v>2907</v>
      </c>
      <c r="F1324" s="563"/>
      <c r="G1324" s="180">
        <f>SUM(G1323,G1319)</f>
        <v>11.146429999999999</v>
      </c>
    </row>
    <row r="1325" spans="1:7" ht="14.25" x14ac:dyDescent="0.2">
      <c r="A1325" s="177"/>
      <c r="B1325" s="178"/>
      <c r="C1325" s="569"/>
      <c r="D1325" s="569"/>
      <c r="E1325" s="178"/>
      <c r="F1325" s="178"/>
      <c r="G1325" s="184"/>
    </row>
    <row r="1326" spans="1:7" ht="14.25" x14ac:dyDescent="0.2">
      <c r="A1326" s="570" t="s">
        <v>3228</v>
      </c>
      <c r="B1326" s="571"/>
      <c r="C1326" s="571"/>
      <c r="D1326" s="571"/>
      <c r="E1326" s="571"/>
      <c r="F1326" s="571"/>
      <c r="G1326" s="572"/>
    </row>
    <row r="1327" spans="1:7" ht="28.5" x14ac:dyDescent="0.2">
      <c r="A1327" s="558" t="s">
        <v>1495</v>
      </c>
      <c r="B1327" s="559"/>
      <c r="C1327" s="150" t="s">
        <v>2874</v>
      </c>
      <c r="D1327" s="150" t="s">
        <v>2875</v>
      </c>
      <c r="E1327" s="150" t="s">
        <v>2876</v>
      </c>
      <c r="F1327" s="150" t="s">
        <v>2877</v>
      </c>
      <c r="G1327" s="174" t="s">
        <v>127</v>
      </c>
    </row>
    <row r="1328" spans="1:7" ht="14.25" x14ac:dyDescent="0.2">
      <c r="A1328" s="175" t="s">
        <v>3221</v>
      </c>
      <c r="B1328" s="152" t="s">
        <v>2021</v>
      </c>
      <c r="C1328" s="151" t="s">
        <v>68</v>
      </c>
      <c r="D1328" s="151" t="s">
        <v>1</v>
      </c>
      <c r="E1328" s="153">
        <v>2.12E-2</v>
      </c>
      <c r="F1328" s="154">
        <v>53.24</v>
      </c>
      <c r="G1328" s="176">
        <f t="shared" ref="G1328:G1331" si="203">F1328*E1328</f>
        <v>1.1286880000000001</v>
      </c>
    </row>
    <row r="1329" spans="1:7" ht="14.25" x14ac:dyDescent="0.2">
      <c r="A1329" s="175" t="s">
        <v>3223</v>
      </c>
      <c r="B1329" s="152" t="s">
        <v>3224</v>
      </c>
      <c r="C1329" s="151" t="s">
        <v>68</v>
      </c>
      <c r="D1329" s="151" t="s">
        <v>1</v>
      </c>
      <c r="E1329" s="153">
        <v>2.69E-2</v>
      </c>
      <c r="F1329" s="154">
        <v>2.62</v>
      </c>
      <c r="G1329" s="176">
        <f t="shared" si="203"/>
        <v>7.0477999999999999E-2</v>
      </c>
    </row>
    <row r="1330" spans="1:7" ht="14.25" x14ac:dyDescent="0.2">
      <c r="A1330" s="175" t="s">
        <v>3225</v>
      </c>
      <c r="B1330" s="152" t="s">
        <v>2023</v>
      </c>
      <c r="C1330" s="151" t="s">
        <v>68</v>
      </c>
      <c r="D1330" s="151" t="s">
        <v>1</v>
      </c>
      <c r="E1330" s="153">
        <v>2.7E-2</v>
      </c>
      <c r="F1330" s="154">
        <v>60.32</v>
      </c>
      <c r="G1330" s="176">
        <f t="shared" si="203"/>
        <v>1.6286400000000001</v>
      </c>
    </row>
    <row r="1331" spans="1:7" ht="14.25" x14ac:dyDescent="0.2">
      <c r="A1331" s="175" t="s">
        <v>3229</v>
      </c>
      <c r="B1331" s="152" t="s">
        <v>3230</v>
      </c>
      <c r="C1331" s="151" t="s">
        <v>68</v>
      </c>
      <c r="D1331" s="151" t="s">
        <v>1</v>
      </c>
      <c r="E1331" s="153">
        <v>1</v>
      </c>
      <c r="F1331" s="154">
        <v>15.94</v>
      </c>
      <c r="G1331" s="176">
        <f t="shared" si="203"/>
        <v>15.94</v>
      </c>
    </row>
    <row r="1332" spans="1:7" ht="14.25" x14ac:dyDescent="0.2">
      <c r="A1332" s="177"/>
      <c r="B1332" s="178"/>
      <c r="C1332" s="178"/>
      <c r="D1332" s="178"/>
      <c r="E1332" s="557" t="s">
        <v>2892</v>
      </c>
      <c r="F1332" s="557"/>
      <c r="G1332" s="179">
        <f>SUM(G1328:G1331)</f>
        <v>18.767806</v>
      </c>
    </row>
    <row r="1333" spans="1:7" ht="28.5" x14ac:dyDescent="0.2">
      <c r="A1333" s="558" t="s">
        <v>2893</v>
      </c>
      <c r="B1333" s="559"/>
      <c r="C1333" s="150" t="s">
        <v>2874</v>
      </c>
      <c r="D1333" s="150" t="s">
        <v>2875</v>
      </c>
      <c r="E1333" s="150" t="s">
        <v>2876</v>
      </c>
      <c r="F1333" s="150" t="s">
        <v>2877</v>
      </c>
      <c r="G1333" s="174" t="s">
        <v>127</v>
      </c>
    </row>
    <row r="1334" spans="1:7" ht="14.25" x14ac:dyDescent="0.2">
      <c r="A1334" s="175" t="s">
        <v>2894</v>
      </c>
      <c r="B1334" s="152" t="s">
        <v>1999</v>
      </c>
      <c r="C1334" s="151" t="s">
        <v>68</v>
      </c>
      <c r="D1334" s="151" t="s">
        <v>1489</v>
      </c>
      <c r="E1334" s="153">
        <v>0.1331</v>
      </c>
      <c r="F1334" s="154">
        <v>29.77</v>
      </c>
      <c r="G1334" s="176">
        <f t="shared" ref="G1334:G1335" si="204">F1334*E1334</f>
        <v>3.9623869999999997</v>
      </c>
    </row>
    <row r="1335" spans="1:7" ht="14.25" x14ac:dyDescent="0.2">
      <c r="A1335" s="175" t="s">
        <v>2896</v>
      </c>
      <c r="B1335" s="152" t="s">
        <v>1866</v>
      </c>
      <c r="C1335" s="151" t="s">
        <v>68</v>
      </c>
      <c r="D1335" s="151" t="s">
        <v>1489</v>
      </c>
      <c r="E1335" s="153">
        <f>E1334</f>
        <v>0.1331</v>
      </c>
      <c r="F1335" s="154">
        <v>35.69</v>
      </c>
      <c r="G1335" s="176">
        <f t="shared" si="204"/>
        <v>4.7503389999999994</v>
      </c>
    </row>
    <row r="1336" spans="1:7" ht="14.25" x14ac:dyDescent="0.2">
      <c r="A1336" s="177"/>
      <c r="B1336" s="178"/>
      <c r="C1336" s="178"/>
      <c r="D1336" s="178"/>
      <c r="E1336" s="557" t="s">
        <v>2902</v>
      </c>
      <c r="F1336" s="557"/>
      <c r="G1336" s="179">
        <f>SUM(G1334:G1335)</f>
        <v>8.712726</v>
      </c>
    </row>
    <row r="1337" spans="1:7" ht="14.25" x14ac:dyDescent="0.2">
      <c r="A1337" s="177"/>
      <c r="B1337" s="178"/>
      <c r="C1337" s="178"/>
      <c r="D1337" s="178"/>
      <c r="E1337" s="563" t="s">
        <v>2907</v>
      </c>
      <c r="F1337" s="563"/>
      <c r="G1337" s="180">
        <f>SUM(G1336,G1332)</f>
        <v>27.480532</v>
      </c>
    </row>
    <row r="1338" spans="1:7" ht="14.25" x14ac:dyDescent="0.2">
      <c r="A1338" s="177"/>
      <c r="B1338" s="178"/>
      <c r="C1338" s="569"/>
      <c r="D1338" s="569"/>
      <c r="E1338" s="178"/>
      <c r="F1338" s="178"/>
      <c r="G1338" s="184"/>
    </row>
    <row r="1339" spans="1:7" ht="14.25" x14ac:dyDescent="0.2">
      <c r="A1339" s="570" t="s">
        <v>3231</v>
      </c>
      <c r="B1339" s="571"/>
      <c r="C1339" s="571"/>
      <c r="D1339" s="571"/>
      <c r="E1339" s="571"/>
      <c r="F1339" s="571"/>
      <c r="G1339" s="572"/>
    </row>
    <row r="1340" spans="1:7" ht="28.5" x14ac:dyDescent="0.2">
      <c r="A1340" s="558" t="s">
        <v>1495</v>
      </c>
      <c r="B1340" s="559"/>
      <c r="C1340" s="150" t="s">
        <v>2874</v>
      </c>
      <c r="D1340" s="150" t="s">
        <v>2875</v>
      </c>
      <c r="E1340" s="150" t="s">
        <v>2876</v>
      </c>
      <c r="F1340" s="150" t="s">
        <v>2877</v>
      </c>
      <c r="G1340" s="174" t="s">
        <v>127</v>
      </c>
    </row>
    <row r="1341" spans="1:7" ht="14.25" x14ac:dyDescent="0.2">
      <c r="A1341" s="175" t="s">
        <v>3221</v>
      </c>
      <c r="B1341" s="152" t="s">
        <v>2021</v>
      </c>
      <c r="C1341" s="151" t="s">
        <v>68</v>
      </c>
      <c r="D1341" s="151" t="s">
        <v>1</v>
      </c>
      <c r="E1341" s="153">
        <v>2.12E-2</v>
      </c>
      <c r="F1341" s="154">
        <v>53.24</v>
      </c>
      <c r="G1341" s="176">
        <f t="shared" ref="G1341:G1344" si="205">F1341*E1341</f>
        <v>1.1286880000000001</v>
      </c>
    </row>
    <row r="1342" spans="1:7" ht="14.25" x14ac:dyDescent="0.2">
      <c r="A1342" s="175" t="s">
        <v>3223</v>
      </c>
      <c r="B1342" s="152" t="s">
        <v>3224</v>
      </c>
      <c r="C1342" s="151" t="s">
        <v>68</v>
      </c>
      <c r="D1342" s="151" t="s">
        <v>1</v>
      </c>
      <c r="E1342" s="153">
        <v>2.69E-2</v>
      </c>
      <c r="F1342" s="154">
        <v>2.62</v>
      </c>
      <c r="G1342" s="176">
        <f t="shared" si="205"/>
        <v>7.0477999999999999E-2</v>
      </c>
    </row>
    <row r="1343" spans="1:7" ht="14.25" x14ac:dyDescent="0.2">
      <c r="A1343" s="175" t="s">
        <v>3225</v>
      </c>
      <c r="B1343" s="152" t="s">
        <v>2023</v>
      </c>
      <c r="C1343" s="151" t="s">
        <v>68</v>
      </c>
      <c r="D1343" s="151" t="s">
        <v>1</v>
      </c>
      <c r="E1343" s="153">
        <v>2.7E-2</v>
      </c>
      <c r="F1343" s="154">
        <v>60.32</v>
      </c>
      <c r="G1343" s="176">
        <f t="shared" si="205"/>
        <v>1.6286400000000001</v>
      </c>
    </row>
    <row r="1344" spans="1:7" ht="14.25" x14ac:dyDescent="0.2">
      <c r="A1344" s="175" t="s">
        <v>3229</v>
      </c>
      <c r="B1344" s="152" t="s">
        <v>3230</v>
      </c>
      <c r="C1344" s="151" t="s">
        <v>68</v>
      </c>
      <c r="D1344" s="151" t="s">
        <v>1</v>
      </c>
      <c r="E1344" s="153">
        <v>1</v>
      </c>
      <c r="F1344" s="154">
        <v>15.94</v>
      </c>
      <c r="G1344" s="176">
        <f t="shared" si="205"/>
        <v>15.94</v>
      </c>
    </row>
    <row r="1345" spans="1:7" ht="14.25" x14ac:dyDescent="0.2">
      <c r="A1345" s="177"/>
      <c r="B1345" s="178"/>
      <c r="C1345" s="178"/>
      <c r="D1345" s="178"/>
      <c r="E1345" s="557" t="s">
        <v>2892</v>
      </c>
      <c r="F1345" s="557"/>
      <c r="G1345" s="179">
        <f>SUM(G1341:G1344)</f>
        <v>18.767806</v>
      </c>
    </row>
    <row r="1346" spans="1:7" ht="28.5" x14ac:dyDescent="0.2">
      <c r="A1346" s="558" t="s">
        <v>2893</v>
      </c>
      <c r="B1346" s="559"/>
      <c r="C1346" s="150" t="s">
        <v>2874</v>
      </c>
      <c r="D1346" s="150" t="s">
        <v>2875</v>
      </c>
      <c r="E1346" s="150" t="s">
        <v>2876</v>
      </c>
      <c r="F1346" s="150" t="s">
        <v>2877</v>
      </c>
      <c r="G1346" s="174" t="s">
        <v>127</v>
      </c>
    </row>
    <row r="1347" spans="1:7" ht="14.25" x14ac:dyDescent="0.2">
      <c r="A1347" s="175" t="s">
        <v>2894</v>
      </c>
      <c r="B1347" s="152" t="s">
        <v>1999</v>
      </c>
      <c r="C1347" s="151" t="s">
        <v>68</v>
      </c>
      <c r="D1347" s="151" t="s">
        <v>1489</v>
      </c>
      <c r="E1347" s="153">
        <v>0.1331</v>
      </c>
      <c r="F1347" s="154">
        <v>29.77</v>
      </c>
      <c r="G1347" s="176">
        <f t="shared" ref="G1347:G1348" si="206">F1347*E1347</f>
        <v>3.9623869999999997</v>
      </c>
    </row>
    <row r="1348" spans="1:7" ht="14.25" x14ac:dyDescent="0.2">
      <c r="A1348" s="175" t="s">
        <v>2896</v>
      </c>
      <c r="B1348" s="152" t="s">
        <v>1866</v>
      </c>
      <c r="C1348" s="151" t="s">
        <v>68</v>
      </c>
      <c r="D1348" s="151" t="s">
        <v>1489</v>
      </c>
      <c r="E1348" s="153">
        <f>E1347</f>
        <v>0.1331</v>
      </c>
      <c r="F1348" s="154">
        <v>35.69</v>
      </c>
      <c r="G1348" s="176">
        <f t="shared" si="206"/>
        <v>4.7503389999999994</v>
      </c>
    </row>
    <row r="1349" spans="1:7" ht="14.25" customHeight="1" x14ac:dyDescent="0.2">
      <c r="A1349" s="177"/>
      <c r="B1349" s="178"/>
      <c r="C1349" s="178"/>
      <c r="D1349" s="178"/>
      <c r="E1349" s="557" t="s">
        <v>2902</v>
      </c>
      <c r="F1349" s="557"/>
      <c r="G1349" s="179">
        <f>SUM(G1347:G1348)</f>
        <v>8.712726</v>
      </c>
    </row>
    <row r="1350" spans="1:7" ht="14.25" x14ac:dyDescent="0.2">
      <c r="A1350" s="177"/>
      <c r="B1350" s="178"/>
      <c r="C1350" s="178"/>
      <c r="D1350" s="178"/>
      <c r="E1350" s="563" t="s">
        <v>2907</v>
      </c>
      <c r="F1350" s="563"/>
      <c r="G1350" s="180">
        <f>SUM(G1349,G1345)</f>
        <v>27.480532</v>
      </c>
    </row>
    <row r="1351" spans="1:7" ht="14.25" x14ac:dyDescent="0.2">
      <c r="A1351" s="177"/>
      <c r="B1351" s="178"/>
      <c r="C1351" s="569"/>
      <c r="D1351" s="569"/>
      <c r="E1351" s="178"/>
      <c r="F1351" s="178"/>
      <c r="G1351" s="184"/>
    </row>
    <row r="1352" spans="1:7" ht="14.25" x14ac:dyDescent="0.2">
      <c r="A1352" s="570" t="s">
        <v>3232</v>
      </c>
      <c r="B1352" s="571"/>
      <c r="C1352" s="571"/>
      <c r="D1352" s="571"/>
      <c r="E1352" s="571"/>
      <c r="F1352" s="571"/>
      <c r="G1352" s="572"/>
    </row>
    <row r="1353" spans="1:7" ht="28.5" x14ac:dyDescent="0.2">
      <c r="A1353" s="558" t="s">
        <v>1719</v>
      </c>
      <c r="B1353" s="559"/>
      <c r="C1353" s="150" t="s">
        <v>2874</v>
      </c>
      <c r="D1353" s="150" t="s">
        <v>2875</v>
      </c>
      <c r="E1353" s="150" t="s">
        <v>2876</v>
      </c>
      <c r="F1353" s="150" t="s">
        <v>2877</v>
      </c>
      <c r="G1353" s="174" t="s">
        <v>127</v>
      </c>
    </row>
    <row r="1354" spans="1:7" ht="14.25" x14ac:dyDescent="0.2">
      <c r="A1354" s="175" t="s">
        <v>3233</v>
      </c>
      <c r="B1354" s="152" t="s">
        <v>3234</v>
      </c>
      <c r="C1354" s="151" t="s">
        <v>3235</v>
      </c>
      <c r="D1354" s="151" t="s">
        <v>67</v>
      </c>
      <c r="E1354" s="153">
        <v>1</v>
      </c>
      <c r="F1354" s="154">
        <v>49200</v>
      </c>
      <c r="G1354" s="176">
        <f t="shared" ref="G1354" si="207">F1354*E1354</f>
        <v>49200</v>
      </c>
    </row>
    <row r="1355" spans="1:7" ht="14.25" x14ac:dyDescent="0.2">
      <c r="A1355" s="177"/>
      <c r="B1355" s="178"/>
      <c r="C1355" s="178"/>
      <c r="D1355" s="178"/>
      <c r="E1355" s="557" t="s">
        <v>2924</v>
      </c>
      <c r="F1355" s="557"/>
      <c r="G1355" s="179">
        <f>G1354</f>
        <v>49200</v>
      </c>
    </row>
    <row r="1356" spans="1:7" ht="28.5" x14ac:dyDescent="0.2">
      <c r="A1356" s="558" t="s">
        <v>2893</v>
      </c>
      <c r="B1356" s="559"/>
      <c r="C1356" s="150" t="s">
        <v>2874</v>
      </c>
      <c r="D1356" s="150" t="s">
        <v>2875</v>
      </c>
      <c r="E1356" s="150" t="s">
        <v>2876</v>
      </c>
      <c r="F1356" s="150" t="s">
        <v>2877</v>
      </c>
      <c r="G1356" s="174" t="s">
        <v>127</v>
      </c>
    </row>
    <row r="1357" spans="1:7" ht="14.25" x14ac:dyDescent="0.2">
      <c r="A1357" s="175" t="s">
        <v>3236</v>
      </c>
      <c r="B1357" s="152" t="s">
        <v>1552</v>
      </c>
      <c r="C1357" s="151" t="s">
        <v>68</v>
      </c>
      <c r="D1357" s="151" t="s">
        <v>1489</v>
      </c>
      <c r="E1357" s="153">
        <v>1.9361999999999999</v>
      </c>
      <c r="F1357" s="154">
        <v>40.659999999999997</v>
      </c>
      <c r="G1357" s="176">
        <f t="shared" ref="G1357:G1359" si="208">F1357*E1357</f>
        <v>78.725891999999988</v>
      </c>
    </row>
    <row r="1358" spans="1:7" ht="14.25" x14ac:dyDescent="0.2">
      <c r="A1358" s="175" t="s">
        <v>2896</v>
      </c>
      <c r="B1358" s="152" t="s">
        <v>1866</v>
      </c>
      <c r="C1358" s="151" t="s">
        <v>68</v>
      </c>
      <c r="D1358" s="151" t="s">
        <v>1489</v>
      </c>
      <c r="E1358" s="153">
        <f>E1357</f>
        <v>1.9361999999999999</v>
      </c>
      <c r="F1358" s="154">
        <v>35.69</v>
      </c>
      <c r="G1358" s="176">
        <f t="shared" si="208"/>
        <v>69.102977999999993</v>
      </c>
    </row>
    <row r="1359" spans="1:7" ht="14.25" x14ac:dyDescent="0.2">
      <c r="A1359" s="175" t="s">
        <v>2900</v>
      </c>
      <c r="B1359" s="152" t="s">
        <v>1487</v>
      </c>
      <c r="C1359" s="151" t="s">
        <v>68</v>
      </c>
      <c r="D1359" s="151" t="s">
        <v>1489</v>
      </c>
      <c r="E1359" s="153">
        <f>E1358</f>
        <v>1.9361999999999999</v>
      </c>
      <c r="F1359" s="154">
        <v>28.17</v>
      </c>
      <c r="G1359" s="176">
        <f t="shared" si="208"/>
        <v>54.542754000000002</v>
      </c>
    </row>
    <row r="1360" spans="1:7" ht="14.25" x14ac:dyDescent="0.2">
      <c r="A1360" s="177"/>
      <c r="B1360" s="178"/>
      <c r="C1360" s="178"/>
      <c r="D1360" s="178"/>
      <c r="E1360" s="557" t="s">
        <v>2902</v>
      </c>
      <c r="F1360" s="557"/>
      <c r="G1360" s="179">
        <f>SUM(G1357:G1359)</f>
        <v>202.371624</v>
      </c>
    </row>
    <row r="1361" spans="1:7" ht="14.25" x14ac:dyDescent="0.2">
      <c r="A1361" s="177"/>
      <c r="B1361" s="178"/>
      <c r="C1361" s="178"/>
      <c r="D1361" s="178"/>
      <c r="E1361" s="563" t="s">
        <v>2907</v>
      </c>
      <c r="F1361" s="563"/>
      <c r="G1361" s="180">
        <f>SUM(G1360,G1355)</f>
        <v>49402.371623999999</v>
      </c>
    </row>
    <row r="1362" spans="1:7" ht="14.25" x14ac:dyDescent="0.2">
      <c r="A1362" s="177"/>
      <c r="B1362" s="178"/>
      <c r="C1362" s="569"/>
      <c r="D1362" s="569"/>
      <c r="E1362" s="178"/>
      <c r="F1362" s="178"/>
      <c r="G1362" s="184"/>
    </row>
    <row r="1363" spans="1:7" ht="14.25" x14ac:dyDescent="0.2">
      <c r="A1363" s="570" t="s">
        <v>3237</v>
      </c>
      <c r="B1363" s="571"/>
      <c r="C1363" s="571"/>
      <c r="D1363" s="571"/>
      <c r="E1363" s="571"/>
      <c r="F1363" s="571"/>
      <c r="G1363" s="572"/>
    </row>
    <row r="1364" spans="1:7" ht="28.5" x14ac:dyDescent="0.2">
      <c r="A1364" s="558" t="s">
        <v>1719</v>
      </c>
      <c r="B1364" s="559"/>
      <c r="C1364" s="150" t="s">
        <v>2874</v>
      </c>
      <c r="D1364" s="150" t="s">
        <v>2875</v>
      </c>
      <c r="E1364" s="150" t="s">
        <v>2876</v>
      </c>
      <c r="F1364" s="150" t="s">
        <v>2877</v>
      </c>
      <c r="G1364" s="174" t="s">
        <v>127</v>
      </c>
    </row>
    <row r="1365" spans="1:7" ht="28.5" x14ac:dyDescent="0.2">
      <c r="A1365" s="175" t="s">
        <v>3238</v>
      </c>
      <c r="B1365" s="152" t="s">
        <v>3239</v>
      </c>
      <c r="C1365" s="151" t="s">
        <v>3070</v>
      </c>
      <c r="D1365" s="151" t="s">
        <v>1</v>
      </c>
      <c r="E1365" s="153">
        <v>1</v>
      </c>
      <c r="F1365" s="154">
        <v>1456.79</v>
      </c>
      <c r="G1365" s="176">
        <f t="shared" ref="G1365" si="209">F1365*E1365</f>
        <v>1456.79</v>
      </c>
    </row>
    <row r="1366" spans="1:7" ht="14.25" x14ac:dyDescent="0.2">
      <c r="A1366" s="177"/>
      <c r="B1366" s="178"/>
      <c r="C1366" s="178"/>
      <c r="D1366" s="178"/>
      <c r="E1366" s="557" t="s">
        <v>2924</v>
      </c>
      <c r="F1366" s="557"/>
      <c r="G1366" s="179">
        <f>G1365</f>
        <v>1456.79</v>
      </c>
    </row>
    <row r="1367" spans="1:7" ht="28.5" x14ac:dyDescent="0.2">
      <c r="A1367" s="558" t="s">
        <v>1495</v>
      </c>
      <c r="B1367" s="559"/>
      <c r="C1367" s="150" t="s">
        <v>2874</v>
      </c>
      <c r="D1367" s="150" t="s">
        <v>2875</v>
      </c>
      <c r="E1367" s="150" t="s">
        <v>2876</v>
      </c>
      <c r="F1367" s="150" t="s">
        <v>2877</v>
      </c>
      <c r="G1367" s="174" t="s">
        <v>127</v>
      </c>
    </row>
    <row r="1368" spans="1:7" ht="28.5" x14ac:dyDescent="0.2">
      <c r="A1368" s="175" t="s">
        <v>3240</v>
      </c>
      <c r="B1368" s="152" t="s">
        <v>1568</v>
      </c>
      <c r="C1368" s="151" t="s">
        <v>68</v>
      </c>
      <c r="D1368" s="151" t="s">
        <v>1</v>
      </c>
      <c r="E1368" s="153">
        <v>4</v>
      </c>
      <c r="F1368" s="154">
        <v>1.56</v>
      </c>
      <c r="G1368" s="176">
        <f t="shared" ref="G1368:G1370" si="210">F1368*E1368</f>
        <v>6.24</v>
      </c>
    </row>
    <row r="1369" spans="1:7" ht="14.25" x14ac:dyDescent="0.2">
      <c r="A1369" s="175" t="s">
        <v>3241</v>
      </c>
      <c r="B1369" s="152" t="s">
        <v>1554</v>
      </c>
      <c r="C1369" s="151" t="s">
        <v>68</v>
      </c>
      <c r="D1369" s="151" t="s">
        <v>1</v>
      </c>
      <c r="E1369" s="153">
        <f>E1368</f>
        <v>4</v>
      </c>
      <c r="F1369" s="154">
        <v>0.32</v>
      </c>
      <c r="G1369" s="176">
        <f t="shared" si="210"/>
        <v>1.28</v>
      </c>
    </row>
    <row r="1370" spans="1:7" ht="14.25" x14ac:dyDescent="0.2">
      <c r="A1370" s="175" t="s">
        <v>3242</v>
      </c>
      <c r="B1370" s="152" t="s">
        <v>3243</v>
      </c>
      <c r="C1370" s="151" t="s">
        <v>68</v>
      </c>
      <c r="D1370" s="151" t="s">
        <v>8</v>
      </c>
      <c r="E1370" s="153">
        <v>0.2</v>
      </c>
      <c r="F1370" s="154">
        <v>2.86</v>
      </c>
      <c r="G1370" s="176">
        <f t="shared" si="210"/>
        <v>0.57199999999999995</v>
      </c>
    </row>
    <row r="1371" spans="1:7" ht="14.25" x14ac:dyDescent="0.2">
      <c r="A1371" s="177"/>
      <c r="B1371" s="178"/>
      <c r="C1371" s="178"/>
      <c r="D1371" s="178"/>
      <c r="E1371" s="557" t="s">
        <v>2892</v>
      </c>
      <c r="F1371" s="557"/>
      <c r="G1371" s="179">
        <f>SUM(G1368:G1370)</f>
        <v>8.0920000000000005</v>
      </c>
    </row>
    <row r="1372" spans="1:7" ht="28.5" x14ac:dyDescent="0.2">
      <c r="A1372" s="558" t="s">
        <v>2893</v>
      </c>
      <c r="B1372" s="559"/>
      <c r="C1372" s="150" t="s">
        <v>2874</v>
      </c>
      <c r="D1372" s="150" t="s">
        <v>2875</v>
      </c>
      <c r="E1372" s="150" t="s">
        <v>2876</v>
      </c>
      <c r="F1372" s="150" t="s">
        <v>2877</v>
      </c>
      <c r="G1372" s="174" t="s">
        <v>127</v>
      </c>
    </row>
    <row r="1373" spans="1:7" ht="14.25" x14ac:dyDescent="0.2">
      <c r="A1373" s="175" t="s">
        <v>3244</v>
      </c>
      <c r="B1373" s="152" t="s">
        <v>1545</v>
      </c>
      <c r="C1373" s="151" t="s">
        <v>68</v>
      </c>
      <c r="D1373" s="151" t="s">
        <v>1489</v>
      </c>
      <c r="E1373" s="153">
        <v>0.63300000000000001</v>
      </c>
      <c r="F1373" s="154">
        <v>30.93</v>
      </c>
      <c r="G1373" s="176">
        <f t="shared" ref="G1373:G1376" si="211">F1373*E1373</f>
        <v>19.578690000000002</v>
      </c>
    </row>
    <row r="1374" spans="1:7" ht="14.25" x14ac:dyDescent="0.2">
      <c r="A1374" s="175"/>
      <c r="B1374" s="152" t="s">
        <v>1999</v>
      </c>
      <c r="C1374" s="151" t="s">
        <v>68</v>
      </c>
      <c r="D1374" s="151" t="s">
        <v>1489</v>
      </c>
      <c r="E1374" s="153">
        <v>7.8430999999999997</v>
      </c>
      <c r="F1374" s="154">
        <v>29.77</v>
      </c>
      <c r="G1374" s="176">
        <f t="shared" si="211"/>
        <v>233.48908699999998</v>
      </c>
    </row>
    <row r="1375" spans="1:7" ht="14.25" x14ac:dyDescent="0.2">
      <c r="A1375" s="175" t="s">
        <v>3236</v>
      </c>
      <c r="B1375" s="152" t="s">
        <v>1552</v>
      </c>
      <c r="C1375" s="151" t="s">
        <v>68</v>
      </c>
      <c r="D1375" s="151" t="s">
        <v>1489</v>
      </c>
      <c r="E1375" s="153">
        <v>0.63300000000000001</v>
      </c>
      <c r="F1375" s="154">
        <v>40.659999999999997</v>
      </c>
      <c r="G1375" s="176">
        <f t="shared" si="211"/>
        <v>25.737779999999997</v>
      </c>
    </row>
    <row r="1376" spans="1:7" ht="14.25" x14ac:dyDescent="0.2">
      <c r="A1376" s="175" t="s">
        <v>2896</v>
      </c>
      <c r="B1376" s="152" t="s">
        <v>1866</v>
      </c>
      <c r="C1376" s="151" t="s">
        <v>68</v>
      </c>
      <c r="D1376" s="151" t="s">
        <v>1489</v>
      </c>
      <c r="E1376" s="153">
        <v>2.202</v>
      </c>
      <c r="F1376" s="154">
        <v>35.69</v>
      </c>
      <c r="G1376" s="176">
        <f t="shared" si="211"/>
        <v>78.589379999999991</v>
      </c>
    </row>
    <row r="1377" spans="1:7" ht="14.25" x14ac:dyDescent="0.2">
      <c r="A1377" s="177"/>
      <c r="B1377" s="178"/>
      <c r="C1377" s="178"/>
      <c r="D1377" s="178"/>
      <c r="E1377" s="557" t="s">
        <v>2902</v>
      </c>
      <c r="F1377" s="557"/>
      <c r="G1377" s="179">
        <f>SUM(G1373:G1376)</f>
        <v>357.39493699999997</v>
      </c>
    </row>
    <row r="1378" spans="1:7" ht="14.25" x14ac:dyDescent="0.2">
      <c r="A1378" s="177"/>
      <c r="B1378" s="178"/>
      <c r="C1378" s="178"/>
      <c r="D1378" s="178"/>
      <c r="E1378" s="563" t="s">
        <v>2907</v>
      </c>
      <c r="F1378" s="563"/>
      <c r="G1378" s="180">
        <f>SUM(G1377,G1371,G1366)</f>
        <v>1822.2769369999999</v>
      </c>
    </row>
    <row r="1379" spans="1:7" ht="14.25" x14ac:dyDescent="0.2">
      <c r="A1379" s="177"/>
      <c r="B1379" s="178"/>
      <c r="C1379" s="569"/>
      <c r="D1379" s="569"/>
      <c r="E1379" s="178"/>
      <c r="F1379" s="178"/>
      <c r="G1379" s="184"/>
    </row>
    <row r="1380" spans="1:7" ht="14.25" x14ac:dyDescent="0.2">
      <c r="A1380" s="570" t="s">
        <v>3245</v>
      </c>
      <c r="B1380" s="571"/>
      <c r="C1380" s="571"/>
      <c r="D1380" s="571"/>
      <c r="E1380" s="571"/>
      <c r="F1380" s="571"/>
      <c r="G1380" s="572"/>
    </row>
    <row r="1381" spans="1:7" ht="28.5" x14ac:dyDescent="0.2">
      <c r="A1381" s="558" t="s">
        <v>3246</v>
      </c>
      <c r="B1381" s="559"/>
      <c r="C1381" s="150" t="s">
        <v>2874</v>
      </c>
      <c r="D1381" s="150" t="s">
        <v>2875</v>
      </c>
      <c r="E1381" s="150" t="s">
        <v>2876</v>
      </c>
      <c r="F1381" s="150" t="s">
        <v>2877</v>
      </c>
      <c r="G1381" s="174" t="s">
        <v>127</v>
      </c>
    </row>
    <row r="1382" spans="1:7" ht="14.25" x14ac:dyDescent="0.2">
      <c r="A1382" s="175" t="s">
        <v>3247</v>
      </c>
      <c r="B1382" s="152" t="s">
        <v>3248</v>
      </c>
      <c r="C1382" s="151" t="s">
        <v>3235</v>
      </c>
      <c r="D1382" s="151" t="s">
        <v>1</v>
      </c>
      <c r="E1382" s="153">
        <v>1</v>
      </c>
      <c r="F1382" s="154">
        <v>1850</v>
      </c>
      <c r="G1382" s="176">
        <f t="shared" ref="G1382" si="212">F1382*E1382</f>
        <v>1850</v>
      </c>
    </row>
    <row r="1383" spans="1:7" ht="14.25" x14ac:dyDescent="0.2">
      <c r="A1383" s="177"/>
      <c r="B1383" s="178"/>
      <c r="C1383" s="178"/>
      <c r="D1383" s="178"/>
      <c r="E1383" s="557" t="s">
        <v>3249</v>
      </c>
      <c r="F1383" s="557"/>
      <c r="G1383" s="179">
        <f>G1382</f>
        <v>1850</v>
      </c>
    </row>
    <row r="1384" spans="1:7" ht="28.5" x14ac:dyDescent="0.2">
      <c r="A1384" s="558" t="s">
        <v>2893</v>
      </c>
      <c r="B1384" s="559"/>
      <c r="C1384" s="150" t="s">
        <v>2874</v>
      </c>
      <c r="D1384" s="150" t="s">
        <v>2875</v>
      </c>
      <c r="E1384" s="150" t="s">
        <v>2876</v>
      </c>
      <c r="F1384" s="150" t="s">
        <v>2877</v>
      </c>
      <c r="G1384" s="174" t="s">
        <v>127</v>
      </c>
    </row>
    <row r="1385" spans="1:7" ht="14.25" x14ac:dyDescent="0.2">
      <c r="A1385" s="175" t="s">
        <v>2894</v>
      </c>
      <c r="B1385" s="152" t="s">
        <v>1999</v>
      </c>
      <c r="C1385" s="151" t="s">
        <v>68</v>
      </c>
      <c r="D1385" s="151" t="s">
        <v>1489</v>
      </c>
      <c r="E1385" s="153">
        <v>0.1835</v>
      </c>
      <c r="F1385" s="154">
        <v>29.77</v>
      </c>
      <c r="G1385" s="176">
        <f t="shared" ref="G1385:G1386" si="213">F1385*E1385</f>
        <v>5.4627949999999998</v>
      </c>
    </row>
    <row r="1386" spans="1:7" ht="14.25" x14ac:dyDescent="0.2">
      <c r="A1386" s="175" t="s">
        <v>2896</v>
      </c>
      <c r="B1386" s="152" t="s">
        <v>1866</v>
      </c>
      <c r="C1386" s="151" t="s">
        <v>68</v>
      </c>
      <c r="D1386" s="151" t="s">
        <v>1489</v>
      </c>
      <c r="E1386" s="153">
        <f>E1385</f>
        <v>0.1835</v>
      </c>
      <c r="F1386" s="154">
        <v>35.69</v>
      </c>
      <c r="G1386" s="176">
        <f t="shared" si="213"/>
        <v>6.5491149999999996</v>
      </c>
    </row>
    <row r="1387" spans="1:7" ht="14.25" x14ac:dyDescent="0.2">
      <c r="A1387" s="177"/>
      <c r="B1387" s="178"/>
      <c r="C1387" s="178"/>
      <c r="D1387" s="178"/>
      <c r="E1387" s="557" t="s">
        <v>2902</v>
      </c>
      <c r="F1387" s="557"/>
      <c r="G1387" s="179">
        <f>SUM(G1385:G1386)</f>
        <v>12.01191</v>
      </c>
    </row>
    <row r="1388" spans="1:7" ht="14.25" x14ac:dyDescent="0.2">
      <c r="A1388" s="177"/>
      <c r="B1388" s="178"/>
      <c r="C1388" s="178"/>
      <c r="D1388" s="178"/>
      <c r="E1388" s="563" t="s">
        <v>2907</v>
      </c>
      <c r="F1388" s="563"/>
      <c r="G1388" s="180">
        <f>SUM(G1387,G1383)</f>
        <v>1862.0119099999999</v>
      </c>
    </row>
    <row r="1389" spans="1:7" ht="14.25" x14ac:dyDescent="0.2">
      <c r="A1389" s="177"/>
      <c r="B1389" s="178"/>
      <c r="C1389" s="569"/>
      <c r="D1389" s="569"/>
      <c r="E1389" s="178"/>
      <c r="F1389" s="178"/>
      <c r="G1389" s="184"/>
    </row>
    <row r="1390" spans="1:7" ht="14.25" x14ac:dyDescent="0.2">
      <c r="A1390" s="570" t="s">
        <v>3250</v>
      </c>
      <c r="B1390" s="571"/>
      <c r="C1390" s="571"/>
      <c r="D1390" s="571"/>
      <c r="E1390" s="571"/>
      <c r="F1390" s="571"/>
      <c r="G1390" s="572"/>
    </row>
    <row r="1391" spans="1:7" ht="28.5" x14ac:dyDescent="0.2">
      <c r="A1391" s="558" t="s">
        <v>1495</v>
      </c>
      <c r="B1391" s="559"/>
      <c r="C1391" s="150" t="s">
        <v>2874</v>
      </c>
      <c r="D1391" s="150" t="s">
        <v>2875</v>
      </c>
      <c r="E1391" s="150" t="s">
        <v>2876</v>
      </c>
      <c r="F1391" s="150" t="s">
        <v>2877</v>
      </c>
      <c r="G1391" s="174" t="s">
        <v>127</v>
      </c>
    </row>
    <row r="1392" spans="1:7" ht="14.25" x14ac:dyDescent="0.2">
      <c r="A1392" s="175" t="s">
        <v>3251</v>
      </c>
      <c r="B1392" s="152" t="s">
        <v>3252</v>
      </c>
      <c r="C1392" s="151" t="s">
        <v>3235</v>
      </c>
      <c r="D1392" s="151" t="s">
        <v>1</v>
      </c>
      <c r="E1392" s="153">
        <v>1</v>
      </c>
      <c r="F1392" s="154">
        <v>390</v>
      </c>
      <c r="G1392" s="176">
        <f t="shared" ref="G1392" si="214">F1392*E1392</f>
        <v>390</v>
      </c>
    </row>
    <row r="1393" spans="1:7" ht="14.25" x14ac:dyDescent="0.2">
      <c r="A1393" s="177"/>
      <c r="B1393" s="178"/>
      <c r="C1393" s="178"/>
      <c r="D1393" s="178"/>
      <c r="E1393" s="557" t="s">
        <v>2892</v>
      </c>
      <c r="F1393" s="557"/>
      <c r="G1393" s="179">
        <f>G1392</f>
        <v>390</v>
      </c>
    </row>
    <row r="1394" spans="1:7" ht="28.5" x14ac:dyDescent="0.2">
      <c r="A1394" s="558" t="s">
        <v>2893</v>
      </c>
      <c r="B1394" s="559"/>
      <c r="C1394" s="150" t="s">
        <v>2874</v>
      </c>
      <c r="D1394" s="150" t="s">
        <v>2875</v>
      </c>
      <c r="E1394" s="150" t="s">
        <v>2876</v>
      </c>
      <c r="F1394" s="150" t="s">
        <v>2877</v>
      </c>
      <c r="G1394" s="174" t="s">
        <v>127</v>
      </c>
    </row>
    <row r="1395" spans="1:7" ht="14.25" x14ac:dyDescent="0.2">
      <c r="A1395" s="175" t="s">
        <v>2894</v>
      </c>
      <c r="B1395" s="152" t="s">
        <v>1999</v>
      </c>
      <c r="C1395" s="151" t="s">
        <v>68</v>
      </c>
      <c r="D1395" s="151" t="s">
        <v>1489</v>
      </c>
      <c r="E1395" s="153">
        <v>0.1835</v>
      </c>
      <c r="F1395" s="154">
        <v>29.77</v>
      </c>
      <c r="G1395" s="176">
        <f t="shared" ref="G1395:G1396" si="215">F1395*E1395</f>
        <v>5.4627949999999998</v>
      </c>
    </row>
    <row r="1396" spans="1:7" ht="14.25" x14ac:dyDescent="0.2">
      <c r="A1396" s="175" t="s">
        <v>2896</v>
      </c>
      <c r="B1396" s="152" t="s">
        <v>1866</v>
      </c>
      <c r="C1396" s="151" t="s">
        <v>68</v>
      </c>
      <c r="D1396" s="151" t="s">
        <v>1489</v>
      </c>
      <c r="E1396" s="153">
        <f>E1395</f>
        <v>0.1835</v>
      </c>
      <c r="F1396" s="154">
        <v>35.69</v>
      </c>
      <c r="G1396" s="176">
        <f t="shared" si="215"/>
        <v>6.5491149999999996</v>
      </c>
    </row>
    <row r="1397" spans="1:7" ht="14.25" x14ac:dyDescent="0.2">
      <c r="A1397" s="177"/>
      <c r="B1397" s="178"/>
      <c r="C1397" s="178"/>
      <c r="D1397" s="178"/>
      <c r="E1397" s="557" t="s">
        <v>2902</v>
      </c>
      <c r="F1397" s="557"/>
      <c r="G1397" s="179">
        <f>SUM(G1395:G1396)</f>
        <v>12.01191</v>
      </c>
    </row>
    <row r="1398" spans="1:7" ht="14.25" x14ac:dyDescent="0.2">
      <c r="A1398" s="177"/>
      <c r="B1398" s="178"/>
      <c r="C1398" s="178"/>
      <c r="D1398" s="178"/>
      <c r="E1398" s="563" t="s">
        <v>2907</v>
      </c>
      <c r="F1398" s="563"/>
      <c r="G1398" s="180">
        <f>SUM(G1397,G1393)</f>
        <v>402.01191</v>
      </c>
    </row>
    <row r="1399" spans="1:7" ht="14.25" x14ac:dyDescent="0.2">
      <c r="A1399" s="177"/>
      <c r="B1399" s="178"/>
      <c r="C1399" s="569"/>
      <c r="D1399" s="569"/>
      <c r="E1399" s="178"/>
      <c r="F1399" s="178"/>
      <c r="G1399" s="184"/>
    </row>
    <row r="1400" spans="1:7" ht="14.25" x14ac:dyDescent="0.2">
      <c r="A1400" s="570" t="s">
        <v>3253</v>
      </c>
      <c r="B1400" s="571"/>
      <c r="C1400" s="571"/>
      <c r="D1400" s="571"/>
      <c r="E1400" s="571"/>
      <c r="F1400" s="571"/>
      <c r="G1400" s="572"/>
    </row>
    <row r="1401" spans="1:7" ht="28.5" x14ac:dyDescent="0.2">
      <c r="A1401" s="558" t="s">
        <v>1495</v>
      </c>
      <c r="B1401" s="559"/>
      <c r="C1401" s="150" t="s">
        <v>2874</v>
      </c>
      <c r="D1401" s="150" t="s">
        <v>2875</v>
      </c>
      <c r="E1401" s="150" t="s">
        <v>2876</v>
      </c>
      <c r="F1401" s="150" t="s">
        <v>2877</v>
      </c>
      <c r="G1401" s="174" t="s">
        <v>127</v>
      </c>
    </row>
    <row r="1402" spans="1:7" ht="14.25" x14ac:dyDescent="0.2">
      <c r="A1402" s="175" t="s">
        <v>3254</v>
      </c>
      <c r="B1402" s="152" t="s">
        <v>3255</v>
      </c>
      <c r="C1402" s="151" t="s">
        <v>3235</v>
      </c>
      <c r="D1402" s="151" t="s">
        <v>1</v>
      </c>
      <c r="E1402" s="153">
        <v>1</v>
      </c>
      <c r="F1402" s="154">
        <v>66200</v>
      </c>
      <c r="G1402" s="176">
        <f t="shared" ref="G1402" si="216">F1402*E1402</f>
        <v>66200</v>
      </c>
    </row>
    <row r="1403" spans="1:7" ht="14.25" x14ac:dyDescent="0.2">
      <c r="A1403" s="177"/>
      <c r="B1403" s="178"/>
      <c r="C1403" s="178"/>
      <c r="D1403" s="178"/>
      <c r="E1403" s="557" t="s">
        <v>2892</v>
      </c>
      <c r="F1403" s="557"/>
      <c r="G1403" s="179">
        <f>G1402</f>
        <v>66200</v>
      </c>
    </row>
    <row r="1404" spans="1:7" ht="14.25" x14ac:dyDescent="0.2">
      <c r="A1404" s="177"/>
      <c r="B1404" s="178"/>
      <c r="C1404" s="178"/>
      <c r="D1404" s="178"/>
      <c r="E1404" s="563" t="s">
        <v>2907</v>
      </c>
      <c r="F1404" s="563"/>
      <c r="G1404" s="180">
        <f>G1403</f>
        <v>66200</v>
      </c>
    </row>
    <row r="1405" spans="1:7" ht="14.25" x14ac:dyDescent="0.2">
      <c r="A1405" s="177"/>
      <c r="B1405" s="178"/>
      <c r="C1405" s="569"/>
      <c r="D1405" s="569"/>
      <c r="E1405" s="178"/>
      <c r="F1405" s="178"/>
      <c r="G1405" s="184"/>
    </row>
    <row r="1406" spans="1:7" ht="14.25" x14ac:dyDescent="0.2">
      <c r="A1406" s="570" t="s">
        <v>3256</v>
      </c>
      <c r="B1406" s="571"/>
      <c r="C1406" s="571"/>
      <c r="D1406" s="571"/>
      <c r="E1406" s="571"/>
      <c r="F1406" s="571"/>
      <c r="G1406" s="572"/>
    </row>
    <row r="1407" spans="1:7" ht="28.5" x14ac:dyDescent="0.2">
      <c r="A1407" s="558" t="s">
        <v>1495</v>
      </c>
      <c r="B1407" s="559"/>
      <c r="C1407" s="150" t="s">
        <v>2874</v>
      </c>
      <c r="D1407" s="150" t="s">
        <v>2875</v>
      </c>
      <c r="E1407" s="150" t="s">
        <v>2876</v>
      </c>
      <c r="F1407" s="150" t="s">
        <v>2877</v>
      </c>
      <c r="G1407" s="174" t="s">
        <v>127</v>
      </c>
    </row>
    <row r="1408" spans="1:7" ht="14.25" x14ac:dyDescent="0.2">
      <c r="A1408" s="175" t="s">
        <v>3257</v>
      </c>
      <c r="B1408" s="152" t="s">
        <v>3258</v>
      </c>
      <c r="C1408" s="151" t="s">
        <v>68</v>
      </c>
      <c r="D1408" s="151" t="s">
        <v>1</v>
      </c>
      <c r="E1408" s="153">
        <v>1</v>
      </c>
      <c r="F1408" s="154">
        <v>50.94</v>
      </c>
      <c r="G1408" s="176">
        <f t="shared" ref="G1408:G1410" si="217">F1408*E1408</f>
        <v>50.94</v>
      </c>
    </row>
    <row r="1409" spans="1:7" ht="14.25" x14ac:dyDescent="0.2">
      <c r="A1409" s="175" t="s">
        <v>3259</v>
      </c>
      <c r="B1409" s="152" t="s">
        <v>3260</v>
      </c>
      <c r="C1409" s="151" t="s">
        <v>68</v>
      </c>
      <c r="D1409" s="151" t="s">
        <v>1</v>
      </c>
      <c r="E1409" s="153">
        <v>1</v>
      </c>
      <c r="F1409" s="154">
        <v>15.45</v>
      </c>
      <c r="G1409" s="176">
        <f t="shared" si="217"/>
        <v>15.45</v>
      </c>
    </row>
    <row r="1410" spans="1:7" ht="14.25" x14ac:dyDescent="0.2">
      <c r="A1410" s="175" t="s">
        <v>3261</v>
      </c>
      <c r="B1410" s="152" t="s">
        <v>3262</v>
      </c>
      <c r="C1410" s="151" t="s">
        <v>68</v>
      </c>
      <c r="D1410" s="151" t="s">
        <v>1</v>
      </c>
      <c r="E1410" s="153">
        <v>2</v>
      </c>
      <c r="F1410" s="154">
        <v>38.549999999999997</v>
      </c>
      <c r="G1410" s="176">
        <f t="shared" si="217"/>
        <v>77.099999999999994</v>
      </c>
    </row>
    <row r="1411" spans="1:7" ht="14.25" x14ac:dyDescent="0.2">
      <c r="A1411" s="177"/>
      <c r="B1411" s="178"/>
      <c r="C1411" s="178"/>
      <c r="D1411" s="178"/>
      <c r="E1411" s="557" t="s">
        <v>2892</v>
      </c>
      <c r="F1411" s="557"/>
      <c r="G1411" s="179">
        <f>SUM(G1408:G1410)</f>
        <v>143.49</v>
      </c>
    </row>
    <row r="1412" spans="1:7" ht="28.5" x14ac:dyDescent="0.2">
      <c r="A1412" s="558" t="s">
        <v>2893</v>
      </c>
      <c r="B1412" s="559"/>
      <c r="C1412" s="150" t="s">
        <v>2874</v>
      </c>
      <c r="D1412" s="150" t="s">
        <v>2875</v>
      </c>
      <c r="E1412" s="150" t="s">
        <v>2876</v>
      </c>
      <c r="F1412" s="150" t="s">
        <v>2877</v>
      </c>
      <c r="G1412" s="174" t="s">
        <v>127</v>
      </c>
    </row>
    <row r="1413" spans="1:7" ht="14.25" x14ac:dyDescent="0.2">
      <c r="A1413" s="175" t="s">
        <v>2896</v>
      </c>
      <c r="B1413" s="152" t="s">
        <v>1866</v>
      </c>
      <c r="C1413" s="151" t="s">
        <v>68</v>
      </c>
      <c r="D1413" s="151" t="s">
        <v>1489</v>
      </c>
      <c r="E1413" s="153">
        <v>0.5</v>
      </c>
      <c r="F1413" s="154">
        <v>35.69</v>
      </c>
      <c r="G1413" s="176">
        <f t="shared" ref="G1413:G1414" si="218">F1413*E1413</f>
        <v>17.844999999999999</v>
      </c>
    </row>
    <row r="1414" spans="1:7" ht="14.25" x14ac:dyDescent="0.2">
      <c r="A1414" s="175" t="s">
        <v>2900</v>
      </c>
      <c r="B1414" s="152" t="s">
        <v>1487</v>
      </c>
      <c r="C1414" s="151" t="s">
        <v>68</v>
      </c>
      <c r="D1414" s="151" t="s">
        <v>1489</v>
      </c>
      <c r="E1414" s="153">
        <v>0.19700000000000001</v>
      </c>
      <c r="F1414" s="154">
        <v>28.17</v>
      </c>
      <c r="G1414" s="176">
        <f t="shared" si="218"/>
        <v>5.5494900000000005</v>
      </c>
    </row>
    <row r="1415" spans="1:7" ht="14.25" x14ac:dyDescent="0.2">
      <c r="A1415" s="177"/>
      <c r="B1415" s="178"/>
      <c r="C1415" s="178"/>
      <c r="D1415" s="178"/>
      <c r="E1415" s="557" t="s">
        <v>2902</v>
      </c>
      <c r="F1415" s="557"/>
      <c r="G1415" s="179">
        <f>SUM(G1413:G1414)</f>
        <v>23.394489999999998</v>
      </c>
    </row>
    <row r="1416" spans="1:7" ht="14.25" x14ac:dyDescent="0.2">
      <c r="A1416" s="177"/>
      <c r="B1416" s="178"/>
      <c r="C1416" s="178"/>
      <c r="D1416" s="178"/>
      <c r="E1416" s="563" t="s">
        <v>2907</v>
      </c>
      <c r="F1416" s="563"/>
      <c r="G1416" s="180">
        <f>SUM(G1415,G1411)</f>
        <v>166.88449</v>
      </c>
    </row>
    <row r="1417" spans="1:7" ht="14.25" x14ac:dyDescent="0.2">
      <c r="A1417" s="177"/>
      <c r="B1417" s="178"/>
      <c r="C1417" s="569"/>
      <c r="D1417" s="569"/>
      <c r="E1417" s="178"/>
      <c r="F1417" s="178"/>
      <c r="G1417" s="184"/>
    </row>
    <row r="1418" spans="1:7" ht="14.25" x14ac:dyDescent="0.2">
      <c r="A1418" s="570" t="s">
        <v>3263</v>
      </c>
      <c r="B1418" s="571"/>
      <c r="C1418" s="571"/>
      <c r="D1418" s="571"/>
      <c r="E1418" s="571"/>
      <c r="F1418" s="571"/>
      <c r="G1418" s="572"/>
    </row>
    <row r="1419" spans="1:7" ht="28.5" x14ac:dyDescent="0.2">
      <c r="A1419" s="558" t="s">
        <v>1495</v>
      </c>
      <c r="B1419" s="559"/>
      <c r="C1419" s="150" t="s">
        <v>2874</v>
      </c>
      <c r="D1419" s="150" t="s">
        <v>2875</v>
      </c>
      <c r="E1419" s="150" t="s">
        <v>2876</v>
      </c>
      <c r="F1419" s="150" t="s">
        <v>2877</v>
      </c>
      <c r="G1419" s="174" t="s">
        <v>127</v>
      </c>
    </row>
    <row r="1420" spans="1:7" ht="14.25" x14ac:dyDescent="0.2">
      <c r="A1420" s="175" t="s">
        <v>3172</v>
      </c>
      <c r="B1420" s="152" t="s">
        <v>1698</v>
      </c>
      <c r="C1420" s="151" t="s">
        <v>68</v>
      </c>
      <c r="D1420" s="151" t="s">
        <v>25</v>
      </c>
      <c r="E1420" s="153">
        <v>4</v>
      </c>
      <c r="F1420" s="154">
        <v>0.6</v>
      </c>
      <c r="G1420" s="176">
        <f t="shared" ref="G1420:G1421" si="219">F1420*E1420</f>
        <v>2.4</v>
      </c>
    </row>
    <row r="1421" spans="1:7" ht="28.5" x14ac:dyDescent="0.2">
      <c r="A1421" s="175" t="s">
        <v>3264</v>
      </c>
      <c r="B1421" s="152" t="s">
        <v>3265</v>
      </c>
      <c r="C1421" s="151" t="s">
        <v>3070</v>
      </c>
      <c r="D1421" s="151" t="s">
        <v>1</v>
      </c>
      <c r="E1421" s="153">
        <v>1.4273499999999999</v>
      </c>
      <c r="F1421" s="154">
        <v>311.38</v>
      </c>
      <c r="G1421" s="176">
        <f t="shared" si="219"/>
        <v>444.44824299999993</v>
      </c>
    </row>
    <row r="1422" spans="1:7" ht="14.25" x14ac:dyDescent="0.2">
      <c r="A1422" s="177"/>
      <c r="B1422" s="178"/>
      <c r="C1422" s="178"/>
      <c r="D1422" s="178"/>
      <c r="E1422" s="557" t="s">
        <v>2892</v>
      </c>
      <c r="F1422" s="557"/>
      <c r="G1422" s="179">
        <f>SUM(G1420:G1421)</f>
        <v>446.84824299999991</v>
      </c>
    </row>
    <row r="1423" spans="1:7" ht="28.5" x14ac:dyDescent="0.2">
      <c r="A1423" s="558" t="s">
        <v>2893</v>
      </c>
      <c r="B1423" s="559"/>
      <c r="C1423" s="150" t="s">
        <v>2874</v>
      </c>
      <c r="D1423" s="150" t="s">
        <v>2875</v>
      </c>
      <c r="E1423" s="150" t="s">
        <v>2876</v>
      </c>
      <c r="F1423" s="150" t="s">
        <v>2877</v>
      </c>
      <c r="G1423" s="174" t="s">
        <v>127</v>
      </c>
    </row>
    <row r="1424" spans="1:7" ht="14.25" x14ac:dyDescent="0.2">
      <c r="A1424" s="175" t="s">
        <v>2898</v>
      </c>
      <c r="B1424" s="152" t="s">
        <v>1599</v>
      </c>
      <c r="C1424" s="151" t="s">
        <v>68</v>
      </c>
      <c r="D1424" s="151" t="s">
        <v>1489</v>
      </c>
      <c r="E1424" s="153">
        <v>2</v>
      </c>
      <c r="F1424" s="154">
        <v>32.57</v>
      </c>
      <c r="G1424" s="176">
        <f t="shared" ref="G1424:G1425" si="220">F1424*E1424</f>
        <v>65.14</v>
      </c>
    </row>
    <row r="1425" spans="1:7" ht="14.25" x14ac:dyDescent="0.2">
      <c r="A1425" s="175" t="s">
        <v>2900</v>
      </c>
      <c r="B1425" s="152" t="s">
        <v>1487</v>
      </c>
      <c r="C1425" s="151" t="s">
        <v>68</v>
      </c>
      <c r="D1425" s="151" t="s">
        <v>1489</v>
      </c>
      <c r="E1425" s="153">
        <f>E1424</f>
        <v>2</v>
      </c>
      <c r="F1425" s="154">
        <v>28.17</v>
      </c>
      <c r="G1425" s="176">
        <f t="shared" si="220"/>
        <v>56.34</v>
      </c>
    </row>
    <row r="1426" spans="1:7" ht="14.25" x14ac:dyDescent="0.2">
      <c r="A1426" s="177"/>
      <c r="B1426" s="178"/>
      <c r="C1426" s="178"/>
      <c r="D1426" s="178"/>
      <c r="E1426" s="557" t="s">
        <v>2902</v>
      </c>
      <c r="F1426" s="557"/>
      <c r="G1426" s="179">
        <f>SUM(G1424:G1425)</f>
        <v>121.48</v>
      </c>
    </row>
    <row r="1427" spans="1:7" ht="14.25" x14ac:dyDescent="0.2">
      <c r="A1427" s="177"/>
      <c r="B1427" s="178"/>
      <c r="C1427" s="178"/>
      <c r="D1427" s="178"/>
      <c r="E1427" s="563" t="s">
        <v>2907</v>
      </c>
      <c r="F1427" s="563"/>
      <c r="G1427" s="180">
        <f>SUM(G1426,G1422)</f>
        <v>568.32824299999993</v>
      </c>
    </row>
    <row r="1428" spans="1:7" ht="14.25" x14ac:dyDescent="0.2">
      <c r="A1428" s="177"/>
      <c r="B1428" s="178"/>
      <c r="C1428" s="569"/>
      <c r="D1428" s="569"/>
      <c r="E1428" s="178"/>
      <c r="F1428" s="178"/>
      <c r="G1428" s="184"/>
    </row>
    <row r="1429" spans="1:7" ht="14.25" x14ac:dyDescent="0.2">
      <c r="A1429" s="570" t="s">
        <v>3266</v>
      </c>
      <c r="B1429" s="571"/>
      <c r="C1429" s="571"/>
      <c r="D1429" s="571"/>
      <c r="E1429" s="571"/>
      <c r="F1429" s="571"/>
      <c r="G1429" s="572"/>
    </row>
    <row r="1430" spans="1:7" ht="28.5" x14ac:dyDescent="0.2">
      <c r="A1430" s="558" t="s">
        <v>1495</v>
      </c>
      <c r="B1430" s="559"/>
      <c r="C1430" s="150" t="s">
        <v>2874</v>
      </c>
      <c r="D1430" s="150" t="s">
        <v>2875</v>
      </c>
      <c r="E1430" s="150" t="s">
        <v>2876</v>
      </c>
      <c r="F1430" s="150" t="s">
        <v>2877</v>
      </c>
      <c r="G1430" s="174" t="s">
        <v>127</v>
      </c>
    </row>
    <row r="1431" spans="1:7" ht="14.25" x14ac:dyDescent="0.2">
      <c r="A1431" s="175" t="s">
        <v>3267</v>
      </c>
      <c r="B1431" s="152" t="s">
        <v>2283</v>
      </c>
      <c r="C1431" s="151" t="s">
        <v>68</v>
      </c>
      <c r="D1431" s="151" t="s">
        <v>1</v>
      </c>
      <c r="E1431" s="153">
        <v>3</v>
      </c>
      <c r="F1431" s="154">
        <v>2.82</v>
      </c>
      <c r="G1431" s="176">
        <f t="shared" ref="G1431:G1432" si="221">F1431*E1431</f>
        <v>8.4599999999999991</v>
      </c>
    </row>
    <row r="1432" spans="1:7" ht="14.25" x14ac:dyDescent="0.2">
      <c r="A1432" s="175" t="s">
        <v>3268</v>
      </c>
      <c r="B1432" s="152" t="s">
        <v>2295</v>
      </c>
      <c r="C1432" s="151" t="s">
        <v>68</v>
      </c>
      <c r="D1432" s="151" t="s">
        <v>1</v>
      </c>
      <c r="E1432" s="153">
        <v>1</v>
      </c>
      <c r="F1432" s="154">
        <v>22.68</v>
      </c>
      <c r="G1432" s="176">
        <f t="shared" si="221"/>
        <v>22.68</v>
      </c>
    </row>
    <row r="1433" spans="1:7" ht="28.5" x14ac:dyDescent="0.2">
      <c r="A1433" s="175" t="s">
        <v>3269</v>
      </c>
      <c r="B1433" s="152" t="s">
        <v>2174</v>
      </c>
      <c r="C1433" s="151" t="s">
        <v>68</v>
      </c>
      <c r="D1433" s="151" t="s">
        <v>1</v>
      </c>
      <c r="E1433" s="153">
        <v>0.17249999999999999</v>
      </c>
      <c r="F1433" s="154">
        <v>21.97</v>
      </c>
      <c r="G1433" s="176">
        <f>F1433*E1433</f>
        <v>3.7898249999999996</v>
      </c>
    </row>
    <row r="1434" spans="1:7" ht="14.25" x14ac:dyDescent="0.2">
      <c r="A1434" s="177"/>
      <c r="B1434" s="178"/>
      <c r="C1434" s="178"/>
      <c r="D1434" s="178"/>
      <c r="E1434" s="557" t="s">
        <v>2892</v>
      </c>
      <c r="F1434" s="557"/>
      <c r="G1434" s="179">
        <f>SUM(G1431:G1433)</f>
        <v>34.929825000000001</v>
      </c>
    </row>
    <row r="1435" spans="1:7" ht="28.5" x14ac:dyDescent="0.2">
      <c r="A1435" s="558" t="s">
        <v>2893</v>
      </c>
      <c r="B1435" s="559"/>
      <c r="C1435" s="150" t="s">
        <v>2874</v>
      </c>
      <c r="D1435" s="150" t="s">
        <v>2875</v>
      </c>
      <c r="E1435" s="150" t="s">
        <v>2876</v>
      </c>
      <c r="F1435" s="150" t="s">
        <v>2877</v>
      </c>
      <c r="G1435" s="174" t="s">
        <v>127</v>
      </c>
    </row>
    <row r="1436" spans="1:7" ht="14.25" x14ac:dyDescent="0.2">
      <c r="A1436" s="175" t="s">
        <v>2894</v>
      </c>
      <c r="B1436" s="152" t="s">
        <v>1999</v>
      </c>
      <c r="C1436" s="151" t="s">
        <v>68</v>
      </c>
      <c r="D1436" s="151" t="s">
        <v>1489</v>
      </c>
      <c r="E1436" s="153">
        <v>0.25309999999999999</v>
      </c>
      <c r="F1436" s="154">
        <v>29.77</v>
      </c>
      <c r="G1436" s="176">
        <f t="shared" ref="G1436:G1437" si="222">F1436*E1436</f>
        <v>7.5347869999999997</v>
      </c>
    </row>
    <row r="1437" spans="1:7" ht="14.25" x14ac:dyDescent="0.2">
      <c r="A1437" s="175" t="s">
        <v>2896</v>
      </c>
      <c r="B1437" s="152" t="s">
        <v>1866</v>
      </c>
      <c r="C1437" s="151" t="s">
        <v>68</v>
      </c>
      <c r="D1437" s="151" t="s">
        <v>1489</v>
      </c>
      <c r="E1437" s="153">
        <f>E1436</f>
        <v>0.25309999999999999</v>
      </c>
      <c r="F1437" s="154">
        <v>35.69</v>
      </c>
      <c r="G1437" s="176">
        <f t="shared" si="222"/>
        <v>9.0331389999999985</v>
      </c>
    </row>
    <row r="1438" spans="1:7" ht="14.25" x14ac:dyDescent="0.2">
      <c r="A1438" s="177"/>
      <c r="B1438" s="178"/>
      <c r="C1438" s="178"/>
      <c r="D1438" s="178"/>
      <c r="E1438" s="557" t="s">
        <v>2902</v>
      </c>
      <c r="F1438" s="557"/>
      <c r="G1438" s="179">
        <f>SUM(G1436:G1437)</f>
        <v>16.567926</v>
      </c>
    </row>
    <row r="1439" spans="1:7" ht="14.25" x14ac:dyDescent="0.2">
      <c r="A1439" s="177"/>
      <c r="B1439" s="178"/>
      <c r="C1439" s="178"/>
      <c r="D1439" s="178"/>
      <c r="E1439" s="563" t="s">
        <v>2907</v>
      </c>
      <c r="F1439" s="563"/>
      <c r="G1439" s="180">
        <f>SUM(G1438,G1434)</f>
        <v>51.497751000000001</v>
      </c>
    </row>
    <row r="1440" spans="1:7" ht="14.25" x14ac:dyDescent="0.2">
      <c r="A1440" s="177"/>
      <c r="B1440" s="178"/>
      <c r="C1440" s="569"/>
      <c r="D1440" s="569"/>
      <c r="E1440" s="178"/>
      <c r="F1440" s="178"/>
      <c r="G1440" s="184"/>
    </row>
    <row r="1441" spans="1:7" ht="14.25" x14ac:dyDescent="0.2">
      <c r="A1441" s="570" t="s">
        <v>3270</v>
      </c>
      <c r="B1441" s="571"/>
      <c r="C1441" s="571"/>
      <c r="D1441" s="571"/>
      <c r="E1441" s="571"/>
      <c r="F1441" s="571"/>
      <c r="G1441" s="572"/>
    </row>
    <row r="1442" spans="1:7" ht="28.5" x14ac:dyDescent="0.2">
      <c r="A1442" s="558" t="s">
        <v>1495</v>
      </c>
      <c r="B1442" s="559"/>
      <c r="C1442" s="150" t="s">
        <v>2874</v>
      </c>
      <c r="D1442" s="150" t="s">
        <v>2875</v>
      </c>
      <c r="E1442" s="150" t="s">
        <v>2876</v>
      </c>
      <c r="F1442" s="150" t="s">
        <v>2877</v>
      </c>
      <c r="G1442" s="174" t="s">
        <v>127</v>
      </c>
    </row>
    <row r="1443" spans="1:7" ht="14.25" x14ac:dyDescent="0.2">
      <c r="A1443" s="175" t="s">
        <v>3271</v>
      </c>
      <c r="B1443" s="152" t="s">
        <v>2278</v>
      </c>
      <c r="C1443" s="151" t="s">
        <v>68</v>
      </c>
      <c r="D1443" s="151" t="s">
        <v>1</v>
      </c>
      <c r="E1443" s="153">
        <v>3</v>
      </c>
      <c r="F1443" s="154">
        <v>2.34</v>
      </c>
      <c r="G1443" s="176">
        <f t="shared" ref="G1443:G1445" si="223">F1443*E1443</f>
        <v>7.02</v>
      </c>
    </row>
    <row r="1444" spans="1:7" ht="14.25" x14ac:dyDescent="0.2">
      <c r="A1444" s="175" t="s">
        <v>3272</v>
      </c>
      <c r="B1444" s="152" t="s">
        <v>3273</v>
      </c>
      <c r="C1444" s="151" t="s">
        <v>68</v>
      </c>
      <c r="D1444" s="151" t="s">
        <v>1</v>
      </c>
      <c r="E1444" s="153">
        <v>1</v>
      </c>
      <c r="F1444" s="154">
        <v>17.63</v>
      </c>
      <c r="G1444" s="176">
        <f t="shared" si="223"/>
        <v>17.63</v>
      </c>
    </row>
    <row r="1445" spans="1:7" ht="28.5" x14ac:dyDescent="0.2">
      <c r="A1445" s="175" t="s">
        <v>3269</v>
      </c>
      <c r="B1445" s="152" t="s">
        <v>2174</v>
      </c>
      <c r="C1445" s="151" t="s">
        <v>68</v>
      </c>
      <c r="D1445" s="151" t="s">
        <v>1</v>
      </c>
      <c r="E1445" s="153">
        <v>0.1125</v>
      </c>
      <c r="F1445" s="154">
        <v>21.97</v>
      </c>
      <c r="G1445" s="176">
        <f t="shared" si="223"/>
        <v>2.471625</v>
      </c>
    </row>
    <row r="1446" spans="1:7" ht="14.25" x14ac:dyDescent="0.2">
      <c r="A1446" s="177"/>
      <c r="B1446" s="178"/>
      <c r="C1446" s="178"/>
      <c r="D1446" s="178"/>
      <c r="E1446" s="557" t="s">
        <v>2892</v>
      </c>
      <c r="F1446" s="557"/>
      <c r="G1446" s="179">
        <f>SUM(G1443:G1445)</f>
        <v>27.121624999999998</v>
      </c>
    </row>
    <row r="1447" spans="1:7" ht="28.5" x14ac:dyDescent="0.2">
      <c r="A1447" s="558" t="s">
        <v>2893</v>
      </c>
      <c r="B1447" s="559"/>
      <c r="C1447" s="150" t="s">
        <v>2874</v>
      </c>
      <c r="D1447" s="150" t="s">
        <v>2875</v>
      </c>
      <c r="E1447" s="150" t="s">
        <v>2876</v>
      </c>
      <c r="F1447" s="150" t="s">
        <v>2877</v>
      </c>
      <c r="G1447" s="174" t="s">
        <v>127</v>
      </c>
    </row>
    <row r="1448" spans="1:7" ht="14.25" x14ac:dyDescent="0.2">
      <c r="A1448" s="175" t="s">
        <v>2894</v>
      </c>
      <c r="B1448" s="152" t="s">
        <v>1999</v>
      </c>
      <c r="C1448" s="151" t="s">
        <v>68</v>
      </c>
      <c r="D1448" s="151" t="s">
        <v>1489</v>
      </c>
      <c r="E1448" s="153">
        <v>0.10150000000000001</v>
      </c>
      <c r="F1448" s="154">
        <v>29.77</v>
      </c>
      <c r="G1448" s="176">
        <f t="shared" ref="G1448:G1449" si="224">F1448*E1448</f>
        <v>3.021655</v>
      </c>
    </row>
    <row r="1449" spans="1:7" ht="14.25" x14ac:dyDescent="0.2">
      <c r="A1449" s="175" t="s">
        <v>2896</v>
      </c>
      <c r="B1449" s="152" t="s">
        <v>1866</v>
      </c>
      <c r="C1449" s="151" t="s">
        <v>68</v>
      </c>
      <c r="D1449" s="151" t="s">
        <v>1489</v>
      </c>
      <c r="E1449" s="153">
        <f>E1448</f>
        <v>0.10150000000000001</v>
      </c>
      <c r="F1449" s="154">
        <v>35.69</v>
      </c>
      <c r="G1449" s="176">
        <f t="shared" si="224"/>
        <v>3.6225350000000001</v>
      </c>
    </row>
    <row r="1450" spans="1:7" ht="14.25" x14ac:dyDescent="0.2">
      <c r="A1450" s="177"/>
      <c r="B1450" s="178"/>
      <c r="C1450" s="178"/>
      <c r="D1450" s="178"/>
      <c r="E1450" s="557" t="s">
        <v>2902</v>
      </c>
      <c r="F1450" s="557"/>
      <c r="G1450" s="179">
        <f>SUM(G1448:G1449)</f>
        <v>6.64419</v>
      </c>
    </row>
    <row r="1451" spans="1:7" ht="14.25" x14ac:dyDescent="0.2">
      <c r="A1451" s="177"/>
      <c r="B1451" s="178"/>
      <c r="C1451" s="178"/>
      <c r="D1451" s="178"/>
      <c r="E1451" s="563" t="s">
        <v>2907</v>
      </c>
      <c r="F1451" s="563"/>
      <c r="G1451" s="180">
        <f>SUM(G1450,G1446)</f>
        <v>33.765814999999996</v>
      </c>
    </row>
    <row r="1452" spans="1:7" ht="14.25" x14ac:dyDescent="0.2">
      <c r="A1452" s="177"/>
      <c r="B1452" s="178"/>
      <c r="C1452" s="569"/>
      <c r="D1452" s="569"/>
      <c r="E1452" s="178"/>
      <c r="F1452" s="178"/>
      <c r="G1452" s="184"/>
    </row>
    <row r="1453" spans="1:7" ht="14.25" x14ac:dyDescent="0.2">
      <c r="A1453" s="570" t="s">
        <v>3274</v>
      </c>
      <c r="B1453" s="571"/>
      <c r="C1453" s="571"/>
      <c r="D1453" s="571"/>
      <c r="E1453" s="571"/>
      <c r="F1453" s="571"/>
      <c r="G1453" s="572"/>
    </row>
    <row r="1454" spans="1:7" ht="28.5" x14ac:dyDescent="0.2">
      <c r="A1454" s="558" t="s">
        <v>1495</v>
      </c>
      <c r="B1454" s="559"/>
      <c r="C1454" s="150" t="s">
        <v>2874</v>
      </c>
      <c r="D1454" s="150" t="s">
        <v>2875</v>
      </c>
      <c r="E1454" s="150" t="s">
        <v>2876</v>
      </c>
      <c r="F1454" s="150" t="s">
        <v>2877</v>
      </c>
      <c r="G1454" s="174" t="s">
        <v>127</v>
      </c>
    </row>
    <row r="1455" spans="1:7" ht="14.25" x14ac:dyDescent="0.2">
      <c r="A1455" s="175" t="s">
        <v>3221</v>
      </c>
      <c r="B1455" s="152" t="s">
        <v>2021</v>
      </c>
      <c r="C1455" s="151" t="s">
        <v>68</v>
      </c>
      <c r="D1455" s="151" t="s">
        <v>1</v>
      </c>
      <c r="E1455" s="153">
        <v>2.92E-2</v>
      </c>
      <c r="F1455" s="154">
        <v>53.24</v>
      </c>
      <c r="G1455" s="176">
        <f t="shared" ref="G1455:G1458" si="225">F1455*E1455</f>
        <v>1.554608</v>
      </c>
    </row>
    <row r="1456" spans="1:7" ht="14.25" x14ac:dyDescent="0.2">
      <c r="A1456" s="175" t="s">
        <v>3275</v>
      </c>
      <c r="B1456" s="152" t="s">
        <v>2317</v>
      </c>
      <c r="C1456" s="151" t="s">
        <v>68</v>
      </c>
      <c r="D1456" s="151" t="s">
        <v>1</v>
      </c>
      <c r="E1456" s="153">
        <v>1</v>
      </c>
      <c r="F1456" s="154">
        <v>24.58</v>
      </c>
      <c r="G1456" s="176">
        <f t="shared" si="225"/>
        <v>24.58</v>
      </c>
    </row>
    <row r="1457" spans="1:7" ht="14.25" x14ac:dyDescent="0.2">
      <c r="A1457" s="175" t="s">
        <v>3223</v>
      </c>
      <c r="B1457" s="152" t="s">
        <v>3224</v>
      </c>
      <c r="C1457" s="151" t="s">
        <v>68</v>
      </c>
      <c r="D1457" s="151" t="s">
        <v>1</v>
      </c>
      <c r="E1457" s="153">
        <v>6.7999999999999996E-3</v>
      </c>
      <c r="F1457" s="154">
        <v>2.62</v>
      </c>
      <c r="G1457" s="176">
        <f t="shared" si="225"/>
        <v>1.7815999999999999E-2</v>
      </c>
    </row>
    <row r="1458" spans="1:7" ht="14.25" x14ac:dyDescent="0.2">
      <c r="A1458" s="175" t="s">
        <v>3225</v>
      </c>
      <c r="B1458" s="152" t="s">
        <v>2023</v>
      </c>
      <c r="C1458" s="151" t="s">
        <v>68</v>
      </c>
      <c r="D1458" s="151" t="s">
        <v>1</v>
      </c>
      <c r="E1458" s="153">
        <v>4.3999999999999997E-2</v>
      </c>
      <c r="F1458" s="154">
        <v>60.32</v>
      </c>
      <c r="G1458" s="176">
        <f t="shared" si="225"/>
        <v>2.65408</v>
      </c>
    </row>
    <row r="1459" spans="1:7" ht="14.25" x14ac:dyDescent="0.2">
      <c r="A1459" s="177"/>
      <c r="B1459" s="178"/>
      <c r="C1459" s="178"/>
      <c r="D1459" s="178"/>
      <c r="E1459" s="557" t="s">
        <v>2892</v>
      </c>
      <c r="F1459" s="557"/>
      <c r="G1459" s="179">
        <f>SUM(G1455:G1458)</f>
        <v>28.806504</v>
      </c>
    </row>
    <row r="1460" spans="1:7" ht="28.5" x14ac:dyDescent="0.2">
      <c r="A1460" s="558" t="s">
        <v>2893</v>
      </c>
      <c r="B1460" s="559"/>
      <c r="C1460" s="150" t="s">
        <v>2874</v>
      </c>
      <c r="D1460" s="150" t="s">
        <v>2875</v>
      </c>
      <c r="E1460" s="150" t="s">
        <v>2876</v>
      </c>
      <c r="F1460" s="150" t="s">
        <v>2877</v>
      </c>
      <c r="G1460" s="174" t="s">
        <v>127</v>
      </c>
    </row>
    <row r="1461" spans="1:7" ht="14.25" x14ac:dyDescent="0.2">
      <c r="A1461" s="175" t="s">
        <v>2894</v>
      </c>
      <c r="B1461" s="152" t="s">
        <v>1999</v>
      </c>
      <c r="C1461" s="151" t="s">
        <v>68</v>
      </c>
      <c r="D1461" s="151" t="s">
        <v>1489</v>
      </c>
      <c r="E1461" s="153">
        <v>9.5500000000000002E-2</v>
      </c>
      <c r="F1461" s="154">
        <v>29.77</v>
      </c>
      <c r="G1461" s="176">
        <f t="shared" ref="G1461:G1462" si="226">F1461*E1461</f>
        <v>2.843035</v>
      </c>
    </row>
    <row r="1462" spans="1:7" ht="14.25" x14ac:dyDescent="0.2">
      <c r="A1462" s="175" t="s">
        <v>2896</v>
      </c>
      <c r="B1462" s="152" t="s">
        <v>1866</v>
      </c>
      <c r="C1462" s="151" t="s">
        <v>68</v>
      </c>
      <c r="D1462" s="151" t="s">
        <v>1489</v>
      </c>
      <c r="E1462" s="153">
        <f>E1461</f>
        <v>9.5500000000000002E-2</v>
      </c>
      <c r="F1462" s="154">
        <v>35.69</v>
      </c>
      <c r="G1462" s="176">
        <f t="shared" si="226"/>
        <v>3.4083949999999996</v>
      </c>
    </row>
    <row r="1463" spans="1:7" ht="14.25" x14ac:dyDescent="0.2">
      <c r="A1463" s="177"/>
      <c r="B1463" s="178"/>
      <c r="C1463" s="178"/>
      <c r="D1463" s="178"/>
      <c r="E1463" s="557" t="s">
        <v>2902</v>
      </c>
      <c r="F1463" s="557"/>
      <c r="G1463" s="179">
        <f>SUM(G1461:G1462)</f>
        <v>6.2514299999999992</v>
      </c>
    </row>
    <row r="1464" spans="1:7" ht="14.25" x14ac:dyDescent="0.2">
      <c r="A1464" s="177"/>
      <c r="B1464" s="178"/>
      <c r="C1464" s="178"/>
      <c r="D1464" s="178"/>
      <c r="E1464" s="563" t="s">
        <v>2907</v>
      </c>
      <c r="F1464" s="563"/>
      <c r="G1464" s="180">
        <f>SUM(G1463,G1459)</f>
        <v>35.057934000000003</v>
      </c>
    </row>
    <row r="1465" spans="1:7" ht="14.25" x14ac:dyDescent="0.2">
      <c r="A1465" s="177"/>
      <c r="B1465" s="178"/>
      <c r="C1465" s="569"/>
      <c r="D1465" s="569"/>
      <c r="E1465" s="178"/>
      <c r="F1465" s="178"/>
      <c r="G1465" s="184"/>
    </row>
    <row r="1466" spans="1:7" ht="14.25" x14ac:dyDescent="0.2">
      <c r="A1466" s="570" t="s">
        <v>3276</v>
      </c>
      <c r="B1466" s="571"/>
      <c r="C1466" s="571"/>
      <c r="D1466" s="571"/>
      <c r="E1466" s="571"/>
      <c r="F1466" s="571"/>
      <c r="G1466" s="572"/>
    </row>
    <row r="1467" spans="1:7" ht="28.5" x14ac:dyDescent="0.2">
      <c r="A1467" s="558" t="s">
        <v>1495</v>
      </c>
      <c r="B1467" s="559"/>
      <c r="C1467" s="150" t="s">
        <v>2874</v>
      </c>
      <c r="D1467" s="150" t="s">
        <v>2875</v>
      </c>
      <c r="E1467" s="150" t="s">
        <v>2876</v>
      </c>
      <c r="F1467" s="150" t="s">
        <v>2877</v>
      </c>
      <c r="G1467" s="174" t="s">
        <v>127</v>
      </c>
    </row>
    <row r="1468" spans="1:7" ht="14.25" x14ac:dyDescent="0.2">
      <c r="A1468" s="175" t="s">
        <v>3277</v>
      </c>
      <c r="B1468" s="152" t="s">
        <v>2314</v>
      </c>
      <c r="C1468" s="151" t="s">
        <v>68</v>
      </c>
      <c r="D1468" s="151" t="s">
        <v>1</v>
      </c>
      <c r="E1468" s="153">
        <v>3</v>
      </c>
      <c r="F1468" s="154">
        <v>2.09</v>
      </c>
      <c r="G1468" s="176">
        <f t="shared" ref="G1468:G1470" si="227">F1468*E1468</f>
        <v>6.27</v>
      </c>
    </row>
    <row r="1469" spans="1:7" ht="14.25" x14ac:dyDescent="0.2">
      <c r="A1469" s="175" t="s">
        <v>3278</v>
      </c>
      <c r="B1469" s="152" t="s">
        <v>3279</v>
      </c>
      <c r="C1469" s="151" t="s">
        <v>68</v>
      </c>
      <c r="D1469" s="151" t="s">
        <v>1</v>
      </c>
      <c r="E1469" s="153">
        <v>1</v>
      </c>
      <c r="F1469" s="154">
        <v>19.82</v>
      </c>
      <c r="G1469" s="176">
        <f t="shared" si="227"/>
        <v>19.82</v>
      </c>
    </row>
    <row r="1470" spans="1:7" ht="28.5" x14ac:dyDescent="0.2">
      <c r="A1470" s="175" t="s">
        <v>3269</v>
      </c>
      <c r="B1470" s="152" t="s">
        <v>2174</v>
      </c>
      <c r="C1470" s="151" t="s">
        <v>68</v>
      </c>
      <c r="D1470" s="151" t="s">
        <v>1</v>
      </c>
      <c r="E1470" s="153">
        <v>7.4999999999999997E-2</v>
      </c>
      <c r="F1470" s="154">
        <v>21.97</v>
      </c>
      <c r="G1470" s="176">
        <f t="shared" si="227"/>
        <v>1.6477499999999998</v>
      </c>
    </row>
    <row r="1471" spans="1:7" ht="14.25" x14ac:dyDescent="0.2">
      <c r="A1471" s="177"/>
      <c r="B1471" s="178"/>
      <c r="C1471" s="178"/>
      <c r="D1471" s="178"/>
      <c r="E1471" s="557" t="s">
        <v>2892</v>
      </c>
      <c r="F1471" s="557"/>
      <c r="G1471" s="179">
        <f>SUM(G1468:G1470)</f>
        <v>27.737749999999998</v>
      </c>
    </row>
    <row r="1472" spans="1:7" ht="28.5" x14ac:dyDescent="0.2">
      <c r="A1472" s="558" t="s">
        <v>2893</v>
      </c>
      <c r="B1472" s="559"/>
      <c r="C1472" s="150" t="s">
        <v>2874</v>
      </c>
      <c r="D1472" s="150" t="s">
        <v>2875</v>
      </c>
      <c r="E1472" s="150" t="s">
        <v>2876</v>
      </c>
      <c r="F1472" s="150" t="s">
        <v>2877</v>
      </c>
      <c r="G1472" s="174" t="s">
        <v>127</v>
      </c>
    </row>
    <row r="1473" spans="1:7" ht="14.25" x14ac:dyDescent="0.2">
      <c r="A1473" s="175" t="s">
        <v>2894</v>
      </c>
      <c r="B1473" s="152" t="s">
        <v>1999</v>
      </c>
      <c r="C1473" s="151" t="s">
        <v>68</v>
      </c>
      <c r="D1473" s="151" t="s">
        <v>1489</v>
      </c>
      <c r="E1473" s="153">
        <v>9.98E-2</v>
      </c>
      <c r="F1473" s="154">
        <v>29.77</v>
      </c>
      <c r="G1473" s="176">
        <f t="shared" ref="G1473:G1474" si="228">F1473*E1473</f>
        <v>2.9710459999999999</v>
      </c>
    </row>
    <row r="1474" spans="1:7" ht="14.25" x14ac:dyDescent="0.2">
      <c r="A1474" s="175" t="s">
        <v>2896</v>
      </c>
      <c r="B1474" s="152" t="s">
        <v>1866</v>
      </c>
      <c r="C1474" s="151" t="s">
        <v>68</v>
      </c>
      <c r="D1474" s="151" t="s">
        <v>1489</v>
      </c>
      <c r="E1474" s="153">
        <f>E1473</f>
        <v>9.98E-2</v>
      </c>
      <c r="F1474" s="154">
        <v>35.69</v>
      </c>
      <c r="G1474" s="176">
        <f t="shared" si="228"/>
        <v>3.5618619999999996</v>
      </c>
    </row>
    <row r="1475" spans="1:7" ht="14.25" x14ac:dyDescent="0.2">
      <c r="A1475" s="177"/>
      <c r="B1475" s="178"/>
      <c r="C1475" s="178"/>
      <c r="D1475" s="178"/>
      <c r="E1475" s="557" t="s">
        <v>2902</v>
      </c>
      <c r="F1475" s="557"/>
      <c r="G1475" s="179">
        <f>SUM(G1473:G1474)</f>
        <v>6.532907999999999</v>
      </c>
    </row>
    <row r="1476" spans="1:7" ht="14.25" x14ac:dyDescent="0.2">
      <c r="A1476" s="177"/>
      <c r="B1476" s="178"/>
      <c r="C1476" s="178"/>
      <c r="D1476" s="178"/>
      <c r="E1476" s="563" t="s">
        <v>2907</v>
      </c>
      <c r="F1476" s="563"/>
      <c r="G1476" s="180">
        <f>SUM(G1475,G1471)</f>
        <v>34.270657999999997</v>
      </c>
    </row>
    <row r="1477" spans="1:7" ht="14.25" x14ac:dyDescent="0.2">
      <c r="A1477" s="177"/>
      <c r="B1477" s="178"/>
      <c r="C1477" s="569"/>
      <c r="D1477" s="569"/>
      <c r="E1477" s="178"/>
      <c r="F1477" s="178"/>
      <c r="G1477" s="184"/>
    </row>
    <row r="1478" spans="1:7" ht="14.25" x14ac:dyDescent="0.2">
      <c r="A1478" s="570" t="s">
        <v>3280</v>
      </c>
      <c r="B1478" s="571"/>
      <c r="C1478" s="571"/>
      <c r="D1478" s="571"/>
      <c r="E1478" s="571"/>
      <c r="F1478" s="571"/>
      <c r="G1478" s="572"/>
    </row>
    <row r="1479" spans="1:7" ht="28.5" x14ac:dyDescent="0.2">
      <c r="A1479" s="558" t="s">
        <v>1495</v>
      </c>
      <c r="B1479" s="559"/>
      <c r="C1479" s="150" t="s">
        <v>2874</v>
      </c>
      <c r="D1479" s="150" t="s">
        <v>2875</v>
      </c>
      <c r="E1479" s="150" t="s">
        <v>2876</v>
      </c>
      <c r="F1479" s="150" t="s">
        <v>2877</v>
      </c>
      <c r="G1479" s="174" t="s">
        <v>127</v>
      </c>
    </row>
    <row r="1480" spans="1:7" ht="14.25" x14ac:dyDescent="0.2">
      <c r="A1480" s="175" t="s">
        <v>3281</v>
      </c>
      <c r="B1480" s="152" t="s">
        <v>2309</v>
      </c>
      <c r="C1480" s="151" t="s">
        <v>68</v>
      </c>
      <c r="D1480" s="151" t="s">
        <v>1</v>
      </c>
      <c r="E1480" s="153">
        <v>3</v>
      </c>
      <c r="F1480" s="154">
        <v>2.54</v>
      </c>
      <c r="G1480" s="176">
        <f t="shared" ref="G1480:G1482" si="229">F1480*E1480</f>
        <v>7.62</v>
      </c>
    </row>
    <row r="1481" spans="1:7" ht="14.25" x14ac:dyDescent="0.2">
      <c r="A1481" s="175" t="s">
        <v>3282</v>
      </c>
      <c r="B1481" s="152" t="s">
        <v>2359</v>
      </c>
      <c r="C1481" s="151" t="s">
        <v>68</v>
      </c>
      <c r="D1481" s="151" t="s">
        <v>1</v>
      </c>
      <c r="E1481" s="153">
        <v>1</v>
      </c>
      <c r="F1481" s="154">
        <v>34.869999999999997</v>
      </c>
      <c r="G1481" s="176">
        <f t="shared" si="229"/>
        <v>34.869999999999997</v>
      </c>
    </row>
    <row r="1482" spans="1:7" ht="28.5" x14ac:dyDescent="0.2">
      <c r="A1482" s="175" t="s">
        <v>3269</v>
      </c>
      <c r="B1482" s="152" t="s">
        <v>2174</v>
      </c>
      <c r="C1482" s="151" t="s">
        <v>68</v>
      </c>
      <c r="D1482" s="151" t="s">
        <v>1</v>
      </c>
      <c r="E1482" s="153">
        <v>0.1125</v>
      </c>
      <c r="F1482" s="154">
        <v>21.97</v>
      </c>
      <c r="G1482" s="176">
        <f t="shared" si="229"/>
        <v>2.471625</v>
      </c>
    </row>
    <row r="1483" spans="1:7" ht="14.25" x14ac:dyDescent="0.2">
      <c r="A1483" s="177"/>
      <c r="B1483" s="178"/>
      <c r="C1483" s="178"/>
      <c r="D1483" s="178"/>
      <c r="E1483" s="557" t="s">
        <v>2892</v>
      </c>
      <c r="F1483" s="557"/>
      <c r="G1483" s="179">
        <f>SUM(G1480:G1482)</f>
        <v>44.961624999999998</v>
      </c>
    </row>
    <row r="1484" spans="1:7" ht="28.5" x14ac:dyDescent="0.2">
      <c r="A1484" s="558" t="s">
        <v>2893</v>
      </c>
      <c r="B1484" s="559"/>
      <c r="C1484" s="150" t="s">
        <v>2874</v>
      </c>
      <c r="D1484" s="150" t="s">
        <v>2875</v>
      </c>
      <c r="E1484" s="150" t="s">
        <v>2876</v>
      </c>
      <c r="F1484" s="150" t="s">
        <v>2877</v>
      </c>
      <c r="G1484" s="174" t="s">
        <v>127</v>
      </c>
    </row>
    <row r="1485" spans="1:7" ht="14.25" x14ac:dyDescent="0.2">
      <c r="A1485" s="175" t="s">
        <v>2894</v>
      </c>
      <c r="B1485" s="152" t="s">
        <v>1999</v>
      </c>
      <c r="C1485" s="151" t="s">
        <v>68</v>
      </c>
      <c r="D1485" s="151" t="s">
        <v>1489</v>
      </c>
      <c r="E1485" s="153">
        <v>0.2203</v>
      </c>
      <c r="F1485" s="154">
        <v>29.77</v>
      </c>
      <c r="G1485" s="176">
        <f t="shared" ref="G1485:G1486" si="230">F1485*E1485</f>
        <v>6.5583309999999999</v>
      </c>
    </row>
    <row r="1486" spans="1:7" ht="14.25" x14ac:dyDescent="0.2">
      <c r="A1486" s="175" t="s">
        <v>2896</v>
      </c>
      <c r="B1486" s="152" t="s">
        <v>1866</v>
      </c>
      <c r="C1486" s="151" t="s">
        <v>68</v>
      </c>
      <c r="D1486" s="151" t="s">
        <v>1489</v>
      </c>
      <c r="E1486" s="153">
        <f>E1485</f>
        <v>0.2203</v>
      </c>
      <c r="F1486" s="154">
        <v>35.69</v>
      </c>
      <c r="G1486" s="176">
        <f t="shared" si="230"/>
        <v>7.862506999999999</v>
      </c>
    </row>
    <row r="1487" spans="1:7" ht="14.25" x14ac:dyDescent="0.2">
      <c r="A1487" s="177"/>
      <c r="B1487" s="178"/>
      <c r="C1487" s="178"/>
      <c r="D1487" s="178"/>
      <c r="E1487" s="557" t="s">
        <v>2902</v>
      </c>
      <c r="F1487" s="557"/>
      <c r="G1487" s="179">
        <f>SUM(G1485:G1486)</f>
        <v>14.420838</v>
      </c>
    </row>
    <row r="1488" spans="1:7" ht="14.25" x14ac:dyDescent="0.2">
      <c r="A1488" s="177"/>
      <c r="B1488" s="178"/>
      <c r="C1488" s="178"/>
      <c r="D1488" s="178"/>
      <c r="E1488" s="563" t="s">
        <v>2907</v>
      </c>
      <c r="F1488" s="563"/>
      <c r="G1488" s="180">
        <f>SUM(G1487,G1483)</f>
        <v>59.382463000000001</v>
      </c>
    </row>
    <row r="1489" spans="1:7" ht="14.25" x14ac:dyDescent="0.2">
      <c r="A1489" s="177"/>
      <c r="B1489" s="178"/>
      <c r="C1489" s="569"/>
      <c r="D1489" s="569"/>
      <c r="E1489" s="178"/>
      <c r="F1489" s="178"/>
      <c r="G1489" s="184"/>
    </row>
    <row r="1490" spans="1:7" ht="14.25" x14ac:dyDescent="0.2">
      <c r="A1490" s="570" t="s">
        <v>3283</v>
      </c>
      <c r="B1490" s="571"/>
      <c r="C1490" s="571"/>
      <c r="D1490" s="571"/>
      <c r="E1490" s="571"/>
      <c r="F1490" s="571"/>
      <c r="G1490" s="572"/>
    </row>
    <row r="1491" spans="1:7" ht="28.5" x14ac:dyDescent="0.2">
      <c r="A1491" s="558" t="s">
        <v>1495</v>
      </c>
      <c r="B1491" s="559"/>
      <c r="C1491" s="150" t="s">
        <v>2874</v>
      </c>
      <c r="D1491" s="150" t="s">
        <v>2875</v>
      </c>
      <c r="E1491" s="150" t="s">
        <v>2876</v>
      </c>
      <c r="F1491" s="150" t="s">
        <v>2877</v>
      </c>
      <c r="G1491" s="174" t="s">
        <v>127</v>
      </c>
    </row>
    <row r="1492" spans="1:7" ht="14.25" x14ac:dyDescent="0.2">
      <c r="A1492" s="175" t="s">
        <v>3284</v>
      </c>
      <c r="B1492" s="152" t="s">
        <v>2196</v>
      </c>
      <c r="C1492" s="151" t="s">
        <v>68</v>
      </c>
      <c r="D1492" s="151" t="s">
        <v>1</v>
      </c>
      <c r="E1492" s="153">
        <v>2</v>
      </c>
      <c r="F1492" s="154">
        <v>3.31</v>
      </c>
      <c r="G1492" s="176">
        <f t="shared" ref="G1492:G1495" si="231">F1492*E1492</f>
        <v>6.62</v>
      </c>
    </row>
    <row r="1493" spans="1:7" ht="14.25" x14ac:dyDescent="0.2">
      <c r="A1493" s="175" t="s">
        <v>3281</v>
      </c>
      <c r="B1493" s="152" t="s">
        <v>2309</v>
      </c>
      <c r="C1493" s="151" t="s">
        <v>68</v>
      </c>
      <c r="D1493" s="151" t="s">
        <v>1</v>
      </c>
      <c r="E1493" s="153">
        <v>1</v>
      </c>
      <c r="F1493" s="154">
        <v>2.54</v>
      </c>
      <c r="G1493" s="176">
        <f t="shared" si="231"/>
        <v>2.54</v>
      </c>
    </row>
    <row r="1494" spans="1:7" ht="28.5" x14ac:dyDescent="0.2">
      <c r="A1494" s="175" t="s">
        <v>3269</v>
      </c>
      <c r="B1494" s="152" t="s">
        <v>2174</v>
      </c>
      <c r="C1494" s="151" t="s">
        <v>68</v>
      </c>
      <c r="D1494" s="151" t="s">
        <v>1</v>
      </c>
      <c r="E1494" s="153">
        <v>0.1525</v>
      </c>
      <c r="F1494" s="154">
        <v>21.97</v>
      </c>
      <c r="G1494" s="176">
        <f t="shared" si="231"/>
        <v>3.3504249999999995</v>
      </c>
    </row>
    <row r="1495" spans="1:7" ht="14.25" x14ac:dyDescent="0.2">
      <c r="A1495" s="175" t="s">
        <v>3285</v>
      </c>
      <c r="B1495" s="152" t="s">
        <v>2371</v>
      </c>
      <c r="C1495" s="151" t="s">
        <v>68</v>
      </c>
      <c r="D1495" s="151" t="s">
        <v>1</v>
      </c>
      <c r="E1495" s="153">
        <v>1</v>
      </c>
      <c r="F1495" s="154">
        <v>49.53</v>
      </c>
      <c r="G1495" s="176">
        <f t="shared" si="231"/>
        <v>49.53</v>
      </c>
    </row>
    <row r="1496" spans="1:7" ht="14.25" x14ac:dyDescent="0.2">
      <c r="A1496" s="177"/>
      <c r="B1496" s="178"/>
      <c r="C1496" s="178"/>
      <c r="D1496" s="178"/>
      <c r="E1496" s="557" t="s">
        <v>2892</v>
      </c>
      <c r="F1496" s="557"/>
      <c r="G1496" s="179">
        <f>SUM(G1492:G1495)</f>
        <v>62.040424999999999</v>
      </c>
    </row>
    <row r="1497" spans="1:7" ht="28.5" x14ac:dyDescent="0.2">
      <c r="A1497" s="558" t="s">
        <v>2893</v>
      </c>
      <c r="B1497" s="559"/>
      <c r="C1497" s="150" t="s">
        <v>2874</v>
      </c>
      <c r="D1497" s="150" t="s">
        <v>2875</v>
      </c>
      <c r="E1497" s="150" t="s">
        <v>2876</v>
      </c>
      <c r="F1497" s="150" t="s">
        <v>2877</v>
      </c>
      <c r="G1497" s="174" t="s">
        <v>127</v>
      </c>
    </row>
    <row r="1498" spans="1:7" ht="14.25" x14ac:dyDescent="0.2">
      <c r="A1498" s="175" t="s">
        <v>2894</v>
      </c>
      <c r="B1498" s="152" t="s">
        <v>1999</v>
      </c>
      <c r="C1498" s="151" t="s">
        <v>68</v>
      </c>
      <c r="D1498" s="151" t="s">
        <v>1489</v>
      </c>
      <c r="E1498" s="153">
        <v>0.2984</v>
      </c>
      <c r="F1498" s="154">
        <v>29.77</v>
      </c>
      <c r="G1498" s="176">
        <f t="shared" ref="G1498:G1499" si="232">F1498*E1498</f>
        <v>8.883367999999999</v>
      </c>
    </row>
    <row r="1499" spans="1:7" ht="14.25" x14ac:dyDescent="0.2">
      <c r="A1499" s="175" t="s">
        <v>2896</v>
      </c>
      <c r="B1499" s="152" t="s">
        <v>1866</v>
      </c>
      <c r="C1499" s="151" t="s">
        <v>68</v>
      </c>
      <c r="D1499" s="151" t="s">
        <v>1489</v>
      </c>
      <c r="E1499" s="153">
        <f>E1498</f>
        <v>0.2984</v>
      </c>
      <c r="F1499" s="154">
        <v>35.69</v>
      </c>
      <c r="G1499" s="176">
        <f t="shared" si="232"/>
        <v>10.649896</v>
      </c>
    </row>
    <row r="1500" spans="1:7" ht="14.25" x14ac:dyDescent="0.2">
      <c r="A1500" s="177"/>
      <c r="B1500" s="178"/>
      <c r="C1500" s="178"/>
      <c r="D1500" s="178"/>
      <c r="E1500" s="557" t="s">
        <v>2902</v>
      </c>
      <c r="F1500" s="557"/>
      <c r="G1500" s="179">
        <f>SUM(G1498:G1499)</f>
        <v>19.533263999999999</v>
      </c>
    </row>
    <row r="1501" spans="1:7" ht="14.25" x14ac:dyDescent="0.2">
      <c r="A1501" s="177"/>
      <c r="B1501" s="178"/>
      <c r="C1501" s="178"/>
      <c r="D1501" s="178"/>
      <c r="E1501" s="563" t="s">
        <v>2907</v>
      </c>
      <c r="F1501" s="563"/>
      <c r="G1501" s="180">
        <f>SUM(G1500,G1496)</f>
        <v>81.573689000000002</v>
      </c>
    </row>
    <row r="1502" spans="1:7" ht="14.25" x14ac:dyDescent="0.2">
      <c r="A1502" s="177"/>
      <c r="B1502" s="178"/>
      <c r="C1502" s="569"/>
      <c r="D1502" s="569"/>
      <c r="E1502" s="178"/>
      <c r="F1502" s="178"/>
      <c r="G1502" s="184"/>
    </row>
    <row r="1503" spans="1:7" ht="14.25" x14ac:dyDescent="0.2">
      <c r="A1503" s="570" t="s">
        <v>3286</v>
      </c>
      <c r="B1503" s="571"/>
      <c r="C1503" s="571"/>
      <c r="D1503" s="571"/>
      <c r="E1503" s="571"/>
      <c r="F1503" s="571"/>
      <c r="G1503" s="572"/>
    </row>
    <row r="1504" spans="1:7" ht="28.5" x14ac:dyDescent="0.2">
      <c r="A1504" s="558" t="s">
        <v>1495</v>
      </c>
      <c r="B1504" s="559"/>
      <c r="C1504" s="150" t="s">
        <v>2874</v>
      </c>
      <c r="D1504" s="150" t="s">
        <v>2875</v>
      </c>
      <c r="E1504" s="150" t="s">
        <v>2876</v>
      </c>
      <c r="F1504" s="150" t="s">
        <v>2877</v>
      </c>
      <c r="G1504" s="174" t="s">
        <v>127</v>
      </c>
    </row>
    <row r="1505" spans="1:7" ht="14.25" x14ac:dyDescent="0.2">
      <c r="A1505" s="175" t="s">
        <v>3287</v>
      </c>
      <c r="B1505" s="152" t="s">
        <v>3288</v>
      </c>
      <c r="C1505" s="151" t="s">
        <v>68</v>
      </c>
      <c r="D1505" s="151" t="s">
        <v>1</v>
      </c>
      <c r="E1505" s="153">
        <v>1.9199999999999998E-2</v>
      </c>
      <c r="F1505" s="154">
        <v>8.07</v>
      </c>
      <c r="G1505" s="176">
        <f t="shared" ref="G1505" si="233">F1505*E1505</f>
        <v>0.154944</v>
      </c>
    </row>
    <row r="1506" spans="1:7" ht="14.25" x14ac:dyDescent="0.2">
      <c r="A1506" s="175" t="s">
        <v>3289</v>
      </c>
      <c r="B1506" s="152" t="s">
        <v>3290</v>
      </c>
      <c r="C1506" s="151" t="s">
        <v>68</v>
      </c>
      <c r="D1506" s="151" t="s">
        <v>1</v>
      </c>
      <c r="E1506" s="153">
        <v>1</v>
      </c>
      <c r="F1506" s="154">
        <v>247.72</v>
      </c>
      <c r="G1506" s="176">
        <f t="shared" ref="G1506" si="234">F1506*E1506</f>
        <v>247.72</v>
      </c>
    </row>
    <row r="1507" spans="1:7" ht="14.25" x14ac:dyDescent="0.2">
      <c r="A1507" s="177"/>
      <c r="B1507" s="178"/>
      <c r="C1507" s="178"/>
      <c r="D1507" s="178"/>
      <c r="E1507" s="557" t="s">
        <v>2892</v>
      </c>
      <c r="F1507" s="557"/>
      <c r="G1507" s="179">
        <f>SUM(G1505:G1506)</f>
        <v>247.874944</v>
      </c>
    </row>
    <row r="1508" spans="1:7" ht="28.5" x14ac:dyDescent="0.2">
      <c r="A1508" s="558" t="s">
        <v>2893</v>
      </c>
      <c r="B1508" s="559"/>
      <c r="C1508" s="150" t="s">
        <v>2874</v>
      </c>
      <c r="D1508" s="150" t="s">
        <v>2875</v>
      </c>
      <c r="E1508" s="150" t="s">
        <v>2876</v>
      </c>
      <c r="F1508" s="150" t="s">
        <v>2877</v>
      </c>
      <c r="G1508" s="174" t="s">
        <v>127</v>
      </c>
    </row>
    <row r="1509" spans="1:7" ht="14.25" x14ac:dyDescent="0.2">
      <c r="A1509" s="175" t="s">
        <v>2894</v>
      </c>
      <c r="B1509" s="152" t="s">
        <v>1999</v>
      </c>
      <c r="C1509" s="151" t="s">
        <v>68</v>
      </c>
      <c r="D1509" s="151" t="s">
        <v>1489</v>
      </c>
      <c r="E1509" s="153">
        <v>0.92490000000000006</v>
      </c>
      <c r="F1509" s="154">
        <v>29.77</v>
      </c>
      <c r="G1509" s="176">
        <f t="shared" ref="G1509" si="235">F1509*E1509</f>
        <v>27.534273000000002</v>
      </c>
    </row>
    <row r="1510" spans="1:7" ht="14.25" x14ac:dyDescent="0.2">
      <c r="A1510" s="175" t="s">
        <v>2896</v>
      </c>
      <c r="B1510" s="152" t="s">
        <v>1866</v>
      </c>
      <c r="C1510" s="151" t="s">
        <v>68</v>
      </c>
      <c r="D1510" s="151" t="s">
        <v>1489</v>
      </c>
      <c r="E1510" s="153">
        <f>E1509</f>
        <v>0.92490000000000006</v>
      </c>
      <c r="F1510" s="154">
        <v>35.69</v>
      </c>
      <c r="G1510" s="176">
        <f t="shared" ref="G1510" si="236">F1510*E1510</f>
        <v>33.009681</v>
      </c>
    </row>
    <row r="1511" spans="1:7" ht="14.25" x14ac:dyDescent="0.2">
      <c r="A1511" s="177"/>
      <c r="B1511" s="178"/>
      <c r="C1511" s="178"/>
      <c r="D1511" s="178"/>
      <c r="E1511" s="557" t="s">
        <v>2902</v>
      </c>
      <c r="F1511" s="557"/>
      <c r="G1511" s="179">
        <f>SUM(G1509:G1510)</f>
        <v>60.543953999999999</v>
      </c>
    </row>
    <row r="1512" spans="1:7" ht="14.25" x14ac:dyDescent="0.2">
      <c r="A1512" s="177"/>
      <c r="B1512" s="178"/>
      <c r="C1512" s="178"/>
      <c r="D1512" s="178"/>
      <c r="E1512" s="563" t="s">
        <v>2907</v>
      </c>
      <c r="F1512" s="563"/>
      <c r="G1512" s="180">
        <f>SUM(G1511,G1507)</f>
        <v>308.41889800000001</v>
      </c>
    </row>
    <row r="1513" spans="1:7" ht="14.25" x14ac:dyDescent="0.2">
      <c r="A1513" s="177"/>
      <c r="B1513" s="178"/>
      <c r="C1513" s="569"/>
      <c r="D1513" s="569"/>
      <c r="E1513" s="178"/>
      <c r="F1513" s="178"/>
      <c r="G1513" s="184"/>
    </row>
    <row r="1514" spans="1:7" ht="14.25" x14ac:dyDescent="0.2">
      <c r="A1514" s="570" t="s">
        <v>3291</v>
      </c>
      <c r="B1514" s="571"/>
      <c r="C1514" s="571"/>
      <c r="D1514" s="571"/>
      <c r="E1514" s="571"/>
      <c r="F1514" s="571"/>
      <c r="G1514" s="572"/>
    </row>
    <row r="1515" spans="1:7" ht="28.5" x14ac:dyDescent="0.2">
      <c r="A1515" s="558" t="s">
        <v>1495</v>
      </c>
      <c r="B1515" s="559"/>
      <c r="C1515" s="150" t="s">
        <v>2874</v>
      </c>
      <c r="D1515" s="150" t="s">
        <v>2875</v>
      </c>
      <c r="E1515" s="150" t="s">
        <v>2876</v>
      </c>
      <c r="F1515" s="150" t="s">
        <v>2877</v>
      </c>
      <c r="G1515" s="174" t="s">
        <v>127</v>
      </c>
    </row>
    <row r="1516" spans="1:7" ht="14.25" x14ac:dyDescent="0.2">
      <c r="A1516" s="175" t="s">
        <v>3292</v>
      </c>
      <c r="B1516" s="152" t="s">
        <v>3293</v>
      </c>
      <c r="C1516" s="151" t="s">
        <v>68</v>
      </c>
      <c r="D1516" s="151" t="s">
        <v>1</v>
      </c>
      <c r="E1516" s="153">
        <v>3.32E-2</v>
      </c>
      <c r="F1516" s="154">
        <v>2.19</v>
      </c>
      <c r="G1516" s="176">
        <f t="shared" ref="G1516:G1517" si="237">F1516*E1516</f>
        <v>7.2707999999999995E-2</v>
      </c>
    </row>
    <row r="1517" spans="1:7" ht="14.25" x14ac:dyDescent="0.2">
      <c r="A1517" s="175" t="s">
        <v>3294</v>
      </c>
      <c r="B1517" s="152" t="s">
        <v>3295</v>
      </c>
      <c r="C1517" s="151" t="s">
        <v>3235</v>
      </c>
      <c r="D1517" s="151" t="s">
        <v>1</v>
      </c>
      <c r="E1517" s="153">
        <v>1</v>
      </c>
      <c r="F1517" s="154">
        <v>445.23</v>
      </c>
      <c r="G1517" s="176">
        <f t="shared" si="237"/>
        <v>445.23</v>
      </c>
    </row>
    <row r="1518" spans="1:7" ht="14.25" x14ac:dyDescent="0.2">
      <c r="A1518" s="177"/>
      <c r="B1518" s="178"/>
      <c r="C1518" s="178"/>
      <c r="D1518" s="178"/>
      <c r="E1518" s="557" t="s">
        <v>2892</v>
      </c>
      <c r="F1518" s="557"/>
      <c r="G1518" s="179">
        <f>SUM(G1516:G1517)</f>
        <v>445.302708</v>
      </c>
    </row>
    <row r="1519" spans="1:7" ht="28.5" x14ac:dyDescent="0.2">
      <c r="A1519" s="558" t="s">
        <v>2893</v>
      </c>
      <c r="B1519" s="559"/>
      <c r="C1519" s="150" t="s">
        <v>2874</v>
      </c>
      <c r="D1519" s="150" t="s">
        <v>2875</v>
      </c>
      <c r="E1519" s="150" t="s">
        <v>2876</v>
      </c>
      <c r="F1519" s="150" t="s">
        <v>2877</v>
      </c>
      <c r="G1519" s="174" t="s">
        <v>127</v>
      </c>
    </row>
    <row r="1520" spans="1:7" ht="14.25" x14ac:dyDescent="0.2">
      <c r="A1520" s="175" t="s">
        <v>2896</v>
      </c>
      <c r="B1520" s="152" t="s">
        <v>1866</v>
      </c>
      <c r="C1520" s="151" t="s">
        <v>68</v>
      </c>
      <c r="D1520" s="151" t="s">
        <v>1489</v>
      </c>
      <c r="E1520" s="153">
        <v>8.4500000000000006E-2</v>
      </c>
      <c r="F1520" s="154">
        <v>35.69</v>
      </c>
      <c r="G1520" s="176">
        <f t="shared" ref="G1520:G1521" si="238">F1520*E1520</f>
        <v>3.0158049999999998</v>
      </c>
    </row>
    <row r="1521" spans="1:7" ht="14.25" x14ac:dyDescent="0.2">
      <c r="A1521" s="175" t="s">
        <v>2900</v>
      </c>
      <c r="B1521" s="152" t="s">
        <v>1487</v>
      </c>
      <c r="C1521" s="151" t="s">
        <v>68</v>
      </c>
      <c r="D1521" s="151" t="s">
        <v>1489</v>
      </c>
      <c r="E1521" s="153">
        <v>2.6599999999999999E-2</v>
      </c>
      <c r="F1521" s="154">
        <v>28.17</v>
      </c>
      <c r="G1521" s="176">
        <f t="shared" si="238"/>
        <v>0.74932200000000004</v>
      </c>
    </row>
    <row r="1522" spans="1:7" ht="14.25" x14ac:dyDescent="0.2">
      <c r="A1522" s="177"/>
      <c r="B1522" s="178"/>
      <c r="C1522" s="178"/>
      <c r="D1522" s="178"/>
      <c r="E1522" s="557" t="s">
        <v>2902</v>
      </c>
      <c r="F1522" s="557"/>
      <c r="G1522" s="179">
        <f>SUM(G1520:G1521)</f>
        <v>3.7651269999999997</v>
      </c>
    </row>
    <row r="1523" spans="1:7" ht="14.25" x14ac:dyDescent="0.2">
      <c r="A1523" s="177"/>
      <c r="B1523" s="178"/>
      <c r="C1523" s="178"/>
      <c r="D1523" s="178"/>
      <c r="E1523" s="563" t="s">
        <v>2907</v>
      </c>
      <c r="F1523" s="563"/>
      <c r="G1523" s="180">
        <f>SUM(G1522,G1518)</f>
        <v>449.067835</v>
      </c>
    </row>
    <row r="1524" spans="1:7" ht="14.25" x14ac:dyDescent="0.2">
      <c r="A1524" s="177"/>
      <c r="B1524" s="178"/>
      <c r="C1524" s="569"/>
      <c r="D1524" s="569"/>
      <c r="E1524" s="178"/>
      <c r="F1524" s="178"/>
      <c r="G1524" s="184"/>
    </row>
    <row r="1525" spans="1:7" ht="14.25" x14ac:dyDescent="0.2">
      <c r="A1525" s="570" t="s">
        <v>3296</v>
      </c>
      <c r="B1525" s="571"/>
      <c r="C1525" s="571"/>
      <c r="D1525" s="571"/>
      <c r="E1525" s="571"/>
      <c r="F1525" s="571"/>
      <c r="G1525" s="572"/>
    </row>
    <row r="1526" spans="1:7" ht="28.5" x14ac:dyDescent="0.2">
      <c r="A1526" s="558" t="s">
        <v>1495</v>
      </c>
      <c r="B1526" s="559"/>
      <c r="C1526" s="150" t="s">
        <v>2874</v>
      </c>
      <c r="D1526" s="150" t="s">
        <v>2875</v>
      </c>
      <c r="E1526" s="150" t="s">
        <v>2876</v>
      </c>
      <c r="F1526" s="150" t="s">
        <v>2877</v>
      </c>
      <c r="G1526" s="174" t="s">
        <v>127</v>
      </c>
    </row>
    <row r="1527" spans="1:7" ht="14.25" x14ac:dyDescent="0.2">
      <c r="A1527" s="175" t="s">
        <v>3297</v>
      </c>
      <c r="B1527" s="152" t="s">
        <v>3298</v>
      </c>
      <c r="C1527" s="151" t="s">
        <v>68</v>
      </c>
      <c r="D1527" s="151" t="s">
        <v>1</v>
      </c>
      <c r="E1527" s="153">
        <v>1</v>
      </c>
      <c r="F1527" s="154">
        <v>195.23</v>
      </c>
      <c r="G1527" s="176">
        <f t="shared" ref="G1527:G1528" si="239">F1527*E1527</f>
        <v>195.23</v>
      </c>
    </row>
    <row r="1528" spans="1:7" ht="14.25" x14ac:dyDescent="0.2">
      <c r="A1528" s="175" t="s">
        <v>3299</v>
      </c>
      <c r="B1528" s="152" t="s">
        <v>3300</v>
      </c>
      <c r="C1528" s="151" t="s">
        <v>68</v>
      </c>
      <c r="D1528" s="151" t="s">
        <v>25</v>
      </c>
      <c r="E1528" s="153">
        <v>0.2974</v>
      </c>
      <c r="F1528" s="154">
        <v>42.55</v>
      </c>
      <c r="G1528" s="176">
        <f t="shared" si="239"/>
        <v>12.654369999999998</v>
      </c>
    </row>
    <row r="1529" spans="1:7" ht="14.25" x14ac:dyDescent="0.2">
      <c r="A1529" s="177"/>
      <c r="B1529" s="178"/>
      <c r="C1529" s="178"/>
      <c r="D1529" s="178"/>
      <c r="E1529" s="557" t="s">
        <v>2892</v>
      </c>
      <c r="F1529" s="557"/>
      <c r="G1529" s="179">
        <f>SUM(G1527:G1528)</f>
        <v>207.88436999999999</v>
      </c>
    </row>
    <row r="1530" spans="1:7" ht="28.5" x14ac:dyDescent="0.2">
      <c r="A1530" s="558" t="s">
        <v>2893</v>
      </c>
      <c r="B1530" s="559"/>
      <c r="C1530" s="150" t="s">
        <v>2874</v>
      </c>
      <c r="D1530" s="150" t="s">
        <v>2875</v>
      </c>
      <c r="E1530" s="150" t="s">
        <v>2876</v>
      </c>
      <c r="F1530" s="150" t="s">
        <v>2877</v>
      </c>
      <c r="G1530" s="174" t="s">
        <v>127</v>
      </c>
    </row>
    <row r="1531" spans="1:7" ht="14.25" x14ac:dyDescent="0.2">
      <c r="A1531" s="175" t="s">
        <v>3184</v>
      </c>
      <c r="B1531" s="152" t="s">
        <v>1827</v>
      </c>
      <c r="C1531" s="151" t="s">
        <v>68</v>
      </c>
      <c r="D1531" s="151" t="s">
        <v>1489</v>
      </c>
      <c r="E1531" s="153">
        <v>0.47739999999999999</v>
      </c>
      <c r="F1531" s="154">
        <v>33.25</v>
      </c>
      <c r="G1531" s="176">
        <f t="shared" ref="G1531:G1532" si="240">F1531*E1531</f>
        <v>15.87355</v>
      </c>
    </row>
    <row r="1532" spans="1:7" ht="14.25" x14ac:dyDescent="0.2">
      <c r="A1532" s="175" t="s">
        <v>2900</v>
      </c>
      <c r="B1532" s="152" t="s">
        <v>1487</v>
      </c>
      <c r="C1532" s="151" t="s">
        <v>68</v>
      </c>
      <c r="D1532" s="151" t="s">
        <v>1489</v>
      </c>
      <c r="E1532" s="153">
        <v>0.15040000000000001</v>
      </c>
      <c r="F1532" s="154">
        <v>28.17</v>
      </c>
      <c r="G1532" s="176">
        <f t="shared" si="240"/>
        <v>4.2367680000000005</v>
      </c>
    </row>
    <row r="1533" spans="1:7" ht="14.25" x14ac:dyDescent="0.2">
      <c r="A1533" s="177"/>
      <c r="B1533" s="178"/>
      <c r="C1533" s="178"/>
      <c r="D1533" s="178"/>
      <c r="E1533" s="557" t="s">
        <v>2902</v>
      </c>
      <c r="F1533" s="557"/>
      <c r="G1533" s="179">
        <f>SUM(G1531:G1532)</f>
        <v>20.110317999999999</v>
      </c>
    </row>
    <row r="1534" spans="1:7" ht="14.25" x14ac:dyDescent="0.2">
      <c r="A1534" s="177"/>
      <c r="B1534" s="178"/>
      <c r="C1534" s="178"/>
      <c r="D1534" s="178"/>
      <c r="E1534" s="563" t="s">
        <v>2907</v>
      </c>
      <c r="F1534" s="563"/>
      <c r="G1534" s="180">
        <f>SUM(G1533,G1529)</f>
        <v>227.994688</v>
      </c>
    </row>
    <row r="1535" spans="1:7" ht="14.25" x14ac:dyDescent="0.2">
      <c r="A1535" s="177"/>
      <c r="B1535" s="178"/>
      <c r="C1535" s="569"/>
      <c r="D1535" s="569"/>
      <c r="E1535" s="178"/>
      <c r="F1535" s="178"/>
      <c r="G1535" s="184"/>
    </row>
    <row r="1536" spans="1:7" ht="14.25" x14ac:dyDescent="0.2">
      <c r="A1536" s="570" t="s">
        <v>3301</v>
      </c>
      <c r="B1536" s="571"/>
      <c r="C1536" s="571"/>
      <c r="D1536" s="571"/>
      <c r="E1536" s="571"/>
      <c r="F1536" s="571"/>
      <c r="G1536" s="572"/>
    </row>
    <row r="1537" spans="1:7" ht="28.5" x14ac:dyDescent="0.2">
      <c r="A1537" s="558" t="s">
        <v>1495</v>
      </c>
      <c r="B1537" s="559"/>
      <c r="C1537" s="150" t="s">
        <v>2874</v>
      </c>
      <c r="D1537" s="150" t="s">
        <v>2875</v>
      </c>
      <c r="E1537" s="150" t="s">
        <v>2876</v>
      </c>
      <c r="F1537" s="150" t="s">
        <v>2877</v>
      </c>
      <c r="G1537" s="174" t="s">
        <v>127</v>
      </c>
    </row>
    <row r="1538" spans="1:7" ht="14.25" x14ac:dyDescent="0.2">
      <c r="A1538" s="175" t="s">
        <v>3297</v>
      </c>
      <c r="B1538" s="152" t="s">
        <v>3298</v>
      </c>
      <c r="C1538" s="151" t="s">
        <v>68</v>
      </c>
      <c r="D1538" s="151" t="s">
        <v>1</v>
      </c>
      <c r="E1538" s="153">
        <v>1</v>
      </c>
      <c r="F1538" s="154">
        <v>195.23</v>
      </c>
      <c r="G1538" s="176">
        <f t="shared" ref="G1538:G1539" si="241">F1538*E1538</f>
        <v>195.23</v>
      </c>
    </row>
    <row r="1539" spans="1:7" ht="14.25" x14ac:dyDescent="0.2">
      <c r="A1539" s="175" t="s">
        <v>3299</v>
      </c>
      <c r="B1539" s="152" t="s">
        <v>3300</v>
      </c>
      <c r="C1539" s="151" t="s">
        <v>68</v>
      </c>
      <c r="D1539" s="151" t="s">
        <v>25</v>
      </c>
      <c r="E1539" s="153">
        <v>0.2974</v>
      </c>
      <c r="F1539" s="154">
        <v>42.55</v>
      </c>
      <c r="G1539" s="176">
        <f t="shared" si="241"/>
        <v>12.654369999999998</v>
      </c>
    </row>
    <row r="1540" spans="1:7" ht="14.25" x14ac:dyDescent="0.2">
      <c r="A1540" s="177"/>
      <c r="B1540" s="178"/>
      <c r="C1540" s="178"/>
      <c r="D1540" s="178"/>
      <c r="E1540" s="557" t="s">
        <v>2892</v>
      </c>
      <c r="F1540" s="557"/>
      <c r="G1540" s="179">
        <f>SUM(G1538:G1539)</f>
        <v>207.88436999999999</v>
      </c>
    </row>
    <row r="1541" spans="1:7" ht="28.5" x14ac:dyDescent="0.2">
      <c r="A1541" s="558" t="s">
        <v>2893</v>
      </c>
      <c r="B1541" s="559"/>
      <c r="C1541" s="150" t="s">
        <v>2874</v>
      </c>
      <c r="D1541" s="150" t="s">
        <v>2875</v>
      </c>
      <c r="E1541" s="150" t="s">
        <v>2876</v>
      </c>
      <c r="F1541" s="150" t="s">
        <v>2877</v>
      </c>
      <c r="G1541" s="174" t="s">
        <v>127</v>
      </c>
    </row>
    <row r="1542" spans="1:7" ht="14.25" x14ac:dyDescent="0.2">
      <c r="A1542" s="175" t="s">
        <v>3184</v>
      </c>
      <c r="B1542" s="152" t="s">
        <v>1827</v>
      </c>
      <c r="C1542" s="151" t="s">
        <v>68</v>
      </c>
      <c r="D1542" s="151" t="s">
        <v>1489</v>
      </c>
      <c r="E1542" s="153">
        <v>0.47739999999999999</v>
      </c>
      <c r="F1542" s="154">
        <v>33.25</v>
      </c>
      <c r="G1542" s="176">
        <f t="shared" ref="G1542:G1543" si="242">F1542*E1542</f>
        <v>15.87355</v>
      </c>
    </row>
    <row r="1543" spans="1:7" ht="14.25" x14ac:dyDescent="0.2">
      <c r="A1543" s="175" t="s">
        <v>2900</v>
      </c>
      <c r="B1543" s="152" t="s">
        <v>1487</v>
      </c>
      <c r="C1543" s="151" t="s">
        <v>68</v>
      </c>
      <c r="D1543" s="151" t="s">
        <v>1489</v>
      </c>
      <c r="E1543" s="153">
        <v>0.15040000000000001</v>
      </c>
      <c r="F1543" s="154">
        <v>28.17</v>
      </c>
      <c r="G1543" s="176">
        <f t="shared" si="242"/>
        <v>4.2367680000000005</v>
      </c>
    </row>
    <row r="1544" spans="1:7" ht="14.25" customHeight="1" x14ac:dyDescent="0.2">
      <c r="A1544" s="177"/>
      <c r="B1544" s="178"/>
      <c r="C1544" s="178"/>
      <c r="D1544" s="178"/>
      <c r="E1544" s="557" t="s">
        <v>2902</v>
      </c>
      <c r="F1544" s="557"/>
      <c r="G1544" s="179">
        <f>SUM(G1542:G1543)</f>
        <v>20.110317999999999</v>
      </c>
    </row>
    <row r="1545" spans="1:7" ht="14.25" x14ac:dyDescent="0.2">
      <c r="A1545" s="177"/>
      <c r="B1545" s="178"/>
      <c r="C1545" s="178"/>
      <c r="D1545" s="178"/>
      <c r="E1545" s="563" t="s">
        <v>2907</v>
      </c>
      <c r="F1545" s="563"/>
      <c r="G1545" s="180">
        <f>SUM(G1544,G1540)</f>
        <v>227.994688</v>
      </c>
    </row>
    <row r="1546" spans="1:7" ht="14.25" x14ac:dyDescent="0.2">
      <c r="A1546" s="177"/>
      <c r="B1546" s="178"/>
      <c r="C1546" s="569"/>
      <c r="D1546" s="569"/>
      <c r="E1546" s="178"/>
      <c r="F1546" s="178"/>
      <c r="G1546" s="184"/>
    </row>
    <row r="1547" spans="1:7" ht="14.25" x14ac:dyDescent="0.2">
      <c r="A1547" s="570" t="s">
        <v>3302</v>
      </c>
      <c r="B1547" s="571"/>
      <c r="C1547" s="571"/>
      <c r="D1547" s="571"/>
      <c r="E1547" s="571"/>
      <c r="F1547" s="571"/>
      <c r="G1547" s="572"/>
    </row>
    <row r="1548" spans="1:7" ht="28.5" x14ac:dyDescent="0.2">
      <c r="A1548" s="558" t="s">
        <v>1495</v>
      </c>
      <c r="B1548" s="559"/>
      <c r="C1548" s="150" t="s">
        <v>2874</v>
      </c>
      <c r="D1548" s="150" t="s">
        <v>2875</v>
      </c>
      <c r="E1548" s="150" t="s">
        <v>2876</v>
      </c>
      <c r="F1548" s="150" t="s">
        <v>2877</v>
      </c>
      <c r="G1548" s="174" t="s">
        <v>127</v>
      </c>
    </row>
    <row r="1549" spans="1:7" ht="14.25" x14ac:dyDescent="0.2">
      <c r="A1549" s="175" t="s">
        <v>3297</v>
      </c>
      <c r="B1549" s="152" t="s">
        <v>3298</v>
      </c>
      <c r="C1549" s="151" t="s">
        <v>68</v>
      </c>
      <c r="D1549" s="151" t="s">
        <v>1</v>
      </c>
      <c r="E1549" s="153">
        <v>1</v>
      </c>
      <c r="F1549" s="154">
        <v>195.23</v>
      </c>
      <c r="G1549" s="176">
        <f t="shared" ref="G1549:G1550" si="243">F1549*E1549</f>
        <v>195.23</v>
      </c>
    </row>
    <row r="1550" spans="1:7" ht="14.25" x14ac:dyDescent="0.2">
      <c r="A1550" s="175" t="s">
        <v>3299</v>
      </c>
      <c r="B1550" s="152" t="s">
        <v>3300</v>
      </c>
      <c r="C1550" s="151" t="s">
        <v>68</v>
      </c>
      <c r="D1550" s="151" t="s">
        <v>25</v>
      </c>
      <c r="E1550" s="153">
        <v>0.2974</v>
      </c>
      <c r="F1550" s="154">
        <v>42.55</v>
      </c>
      <c r="G1550" s="176">
        <f t="shared" si="243"/>
        <v>12.654369999999998</v>
      </c>
    </row>
    <row r="1551" spans="1:7" ht="14.25" x14ac:dyDescent="0.2">
      <c r="A1551" s="177"/>
      <c r="B1551" s="178"/>
      <c r="C1551" s="178"/>
      <c r="D1551" s="178"/>
      <c r="E1551" s="557" t="s">
        <v>2892</v>
      </c>
      <c r="F1551" s="557"/>
      <c r="G1551" s="179">
        <f>SUM(G1549:G1550)</f>
        <v>207.88436999999999</v>
      </c>
    </row>
    <row r="1552" spans="1:7" ht="28.5" x14ac:dyDescent="0.2">
      <c r="A1552" s="558" t="s">
        <v>2893</v>
      </c>
      <c r="B1552" s="559"/>
      <c r="C1552" s="150" t="s">
        <v>2874</v>
      </c>
      <c r="D1552" s="150" t="s">
        <v>2875</v>
      </c>
      <c r="E1552" s="150" t="s">
        <v>2876</v>
      </c>
      <c r="F1552" s="150" t="s">
        <v>2877</v>
      </c>
      <c r="G1552" s="174" t="s">
        <v>127</v>
      </c>
    </row>
    <row r="1553" spans="1:7" ht="14.25" x14ac:dyDescent="0.2">
      <c r="A1553" s="175" t="s">
        <v>3184</v>
      </c>
      <c r="B1553" s="152" t="s">
        <v>1827</v>
      </c>
      <c r="C1553" s="151" t="s">
        <v>68</v>
      </c>
      <c r="D1553" s="151" t="s">
        <v>1489</v>
      </c>
      <c r="E1553" s="153">
        <v>0.47739999999999999</v>
      </c>
      <c r="F1553" s="154">
        <v>33.25</v>
      </c>
      <c r="G1553" s="176">
        <f t="shared" ref="G1553:G1554" si="244">F1553*E1553</f>
        <v>15.87355</v>
      </c>
    </row>
    <row r="1554" spans="1:7" ht="14.25" x14ac:dyDescent="0.2">
      <c r="A1554" s="175" t="s">
        <v>2900</v>
      </c>
      <c r="B1554" s="152" t="s">
        <v>1487</v>
      </c>
      <c r="C1554" s="151" t="s">
        <v>68</v>
      </c>
      <c r="D1554" s="151" t="s">
        <v>1489</v>
      </c>
      <c r="E1554" s="153">
        <v>0.15040000000000001</v>
      </c>
      <c r="F1554" s="154">
        <v>28.17</v>
      </c>
      <c r="G1554" s="176">
        <f t="shared" si="244"/>
        <v>4.2367680000000005</v>
      </c>
    </row>
    <row r="1555" spans="1:7" ht="14.25" customHeight="1" x14ac:dyDescent="0.2">
      <c r="A1555" s="177"/>
      <c r="B1555" s="178"/>
      <c r="C1555" s="178"/>
      <c r="D1555" s="178"/>
      <c r="E1555" s="557" t="s">
        <v>2902</v>
      </c>
      <c r="F1555" s="557"/>
      <c r="G1555" s="179">
        <f>SUM(G1553:G1554)</f>
        <v>20.110317999999999</v>
      </c>
    </row>
    <row r="1556" spans="1:7" ht="14.25" x14ac:dyDescent="0.2">
      <c r="A1556" s="177"/>
      <c r="B1556" s="178"/>
      <c r="C1556" s="178"/>
      <c r="D1556" s="178"/>
      <c r="E1556" s="563" t="s">
        <v>2907</v>
      </c>
      <c r="F1556" s="563"/>
      <c r="G1556" s="180">
        <f>SUM(G1555,G1551)</f>
        <v>227.994688</v>
      </c>
    </row>
    <row r="1557" spans="1:7" ht="14.25" x14ac:dyDescent="0.2">
      <c r="A1557" s="177"/>
      <c r="B1557" s="178"/>
      <c r="C1557" s="569"/>
      <c r="D1557" s="569"/>
      <c r="E1557" s="178"/>
      <c r="F1557" s="178"/>
      <c r="G1557" s="184"/>
    </row>
    <row r="1558" spans="1:7" ht="14.25" x14ac:dyDescent="0.2">
      <c r="A1558" s="570" t="s">
        <v>3303</v>
      </c>
      <c r="B1558" s="571"/>
      <c r="C1558" s="571"/>
      <c r="D1558" s="571"/>
      <c r="E1558" s="571"/>
      <c r="F1558" s="571"/>
      <c r="G1558" s="572"/>
    </row>
    <row r="1559" spans="1:7" ht="28.5" x14ac:dyDescent="0.2">
      <c r="A1559" s="558" t="s">
        <v>1495</v>
      </c>
      <c r="B1559" s="559"/>
      <c r="C1559" s="150" t="s">
        <v>2874</v>
      </c>
      <c r="D1559" s="150" t="s">
        <v>2875</v>
      </c>
      <c r="E1559" s="150" t="s">
        <v>2876</v>
      </c>
      <c r="F1559" s="150" t="s">
        <v>2877</v>
      </c>
      <c r="G1559" s="174" t="s">
        <v>127</v>
      </c>
    </row>
    <row r="1560" spans="1:7" ht="14.25" x14ac:dyDescent="0.2">
      <c r="A1560" s="175" t="s">
        <v>3304</v>
      </c>
      <c r="B1560" s="152" t="s">
        <v>2404</v>
      </c>
      <c r="C1560" s="151" t="s">
        <v>68</v>
      </c>
      <c r="D1560" s="151" t="s">
        <v>1</v>
      </c>
      <c r="E1560" s="153">
        <v>1</v>
      </c>
      <c r="F1560" s="154">
        <v>89.98</v>
      </c>
      <c r="G1560" s="176">
        <f t="shared" ref="G1560:G1562" si="245">F1560*E1560</f>
        <v>89.98</v>
      </c>
    </row>
    <row r="1561" spans="1:7" ht="28.5" x14ac:dyDescent="0.2">
      <c r="A1561" s="175" t="s">
        <v>3305</v>
      </c>
      <c r="B1561" s="152" t="s">
        <v>1870</v>
      </c>
      <c r="C1561" s="151" t="s">
        <v>68</v>
      </c>
      <c r="D1561" s="151" t="s">
        <v>1</v>
      </c>
      <c r="E1561" s="153">
        <v>2</v>
      </c>
      <c r="F1561" s="154">
        <v>17.95</v>
      </c>
      <c r="G1561" s="176">
        <f t="shared" si="245"/>
        <v>35.9</v>
      </c>
    </row>
    <row r="1562" spans="1:7" ht="14.25" x14ac:dyDescent="0.2">
      <c r="A1562" s="175" t="s">
        <v>3306</v>
      </c>
      <c r="B1562" s="152" t="s">
        <v>2402</v>
      </c>
      <c r="C1562" s="151" t="s">
        <v>68</v>
      </c>
      <c r="D1562" s="151" t="s">
        <v>25</v>
      </c>
      <c r="E1562" s="153">
        <v>3.04E-2</v>
      </c>
      <c r="F1562" s="154">
        <v>92.75</v>
      </c>
      <c r="G1562" s="176">
        <f t="shared" si="245"/>
        <v>2.8195999999999999</v>
      </c>
    </row>
    <row r="1563" spans="1:7" ht="14.25" x14ac:dyDescent="0.2">
      <c r="A1563" s="177"/>
      <c r="B1563" s="178"/>
      <c r="C1563" s="178"/>
      <c r="D1563" s="178"/>
      <c r="E1563" s="557" t="s">
        <v>2892</v>
      </c>
      <c r="F1563" s="557"/>
      <c r="G1563" s="179">
        <f>SUM(G1560:G1562)</f>
        <v>128.6996</v>
      </c>
    </row>
    <row r="1564" spans="1:7" ht="28.5" x14ac:dyDescent="0.2">
      <c r="A1564" s="558" t="s">
        <v>2893</v>
      </c>
      <c r="B1564" s="559"/>
      <c r="C1564" s="150" t="s">
        <v>2874</v>
      </c>
      <c r="D1564" s="150" t="s">
        <v>2875</v>
      </c>
      <c r="E1564" s="150" t="s">
        <v>2876</v>
      </c>
      <c r="F1564" s="150" t="s">
        <v>2877</v>
      </c>
      <c r="G1564" s="174" t="s">
        <v>127</v>
      </c>
    </row>
    <row r="1565" spans="1:7" ht="14.25" x14ac:dyDescent="0.2">
      <c r="A1565" s="175" t="s">
        <v>2896</v>
      </c>
      <c r="B1565" s="152" t="s">
        <v>1866</v>
      </c>
      <c r="C1565" s="151" t="s">
        <v>68</v>
      </c>
      <c r="D1565" s="151" t="s">
        <v>1489</v>
      </c>
      <c r="E1565" s="153">
        <v>0.501</v>
      </c>
      <c r="F1565" s="154">
        <v>35.69</v>
      </c>
      <c r="G1565" s="176">
        <f t="shared" ref="G1565:G1566" si="246">F1565*E1565</f>
        <v>17.880689999999998</v>
      </c>
    </row>
    <row r="1566" spans="1:7" ht="14.25" x14ac:dyDescent="0.2">
      <c r="A1566" s="175" t="s">
        <v>2900</v>
      </c>
      <c r="B1566" s="152" t="s">
        <v>1487</v>
      </c>
      <c r="C1566" s="151" t="s">
        <v>68</v>
      </c>
      <c r="D1566" s="151" t="s">
        <v>1489</v>
      </c>
      <c r="E1566" s="153">
        <v>0.18859999999999999</v>
      </c>
      <c r="F1566" s="154">
        <v>28.17</v>
      </c>
      <c r="G1566" s="176">
        <f t="shared" si="246"/>
        <v>5.312862</v>
      </c>
    </row>
    <row r="1567" spans="1:7" ht="14.25" x14ac:dyDescent="0.2">
      <c r="A1567" s="177"/>
      <c r="B1567" s="178"/>
      <c r="C1567" s="178"/>
      <c r="D1567" s="178"/>
      <c r="E1567" s="557" t="s">
        <v>2902</v>
      </c>
      <c r="F1567" s="557"/>
      <c r="G1567" s="179">
        <f>SUM(G1565:G1566)</f>
        <v>23.193551999999997</v>
      </c>
    </row>
    <row r="1568" spans="1:7" ht="14.25" x14ac:dyDescent="0.2">
      <c r="A1568" s="177"/>
      <c r="B1568" s="178"/>
      <c r="C1568" s="178"/>
      <c r="D1568" s="178"/>
      <c r="E1568" s="563" t="s">
        <v>2907</v>
      </c>
      <c r="F1568" s="563"/>
      <c r="G1568" s="180">
        <f>SUM(G1567,G1563)</f>
        <v>151.89315199999999</v>
      </c>
    </row>
    <row r="1569" spans="1:7" ht="14.25" x14ac:dyDescent="0.2">
      <c r="A1569" s="177"/>
      <c r="B1569" s="178"/>
      <c r="C1569" s="569"/>
      <c r="D1569" s="569"/>
      <c r="E1569" s="178"/>
      <c r="F1569" s="178"/>
      <c r="G1569" s="184"/>
    </row>
    <row r="1570" spans="1:7" ht="14.25" x14ac:dyDescent="0.2">
      <c r="A1570" s="570" t="s">
        <v>3307</v>
      </c>
      <c r="B1570" s="571"/>
      <c r="C1570" s="571"/>
      <c r="D1570" s="571"/>
      <c r="E1570" s="571"/>
      <c r="F1570" s="571"/>
      <c r="G1570" s="572"/>
    </row>
    <row r="1571" spans="1:7" ht="28.5" x14ac:dyDescent="0.2">
      <c r="A1571" s="558" t="s">
        <v>1495</v>
      </c>
      <c r="B1571" s="559"/>
      <c r="C1571" s="150" t="s">
        <v>2874</v>
      </c>
      <c r="D1571" s="150" t="s">
        <v>2875</v>
      </c>
      <c r="E1571" s="150" t="s">
        <v>2876</v>
      </c>
      <c r="F1571" s="150" t="s">
        <v>2877</v>
      </c>
      <c r="G1571" s="174" t="s">
        <v>127</v>
      </c>
    </row>
    <row r="1572" spans="1:7" ht="14.25" x14ac:dyDescent="0.2">
      <c r="A1572" s="175" t="s">
        <v>3308</v>
      </c>
      <c r="B1572" s="152" t="s">
        <v>3309</v>
      </c>
      <c r="C1572" s="151" t="s">
        <v>68</v>
      </c>
      <c r="D1572" s="151" t="s">
        <v>1</v>
      </c>
      <c r="E1572" s="153">
        <v>1</v>
      </c>
      <c r="F1572" s="154">
        <v>462.85</v>
      </c>
      <c r="G1572" s="176">
        <f t="shared" ref="G1572" si="247">F1572*E1572</f>
        <v>462.85</v>
      </c>
    </row>
    <row r="1573" spans="1:7" ht="14.25" x14ac:dyDescent="0.2">
      <c r="A1573" s="177"/>
      <c r="B1573" s="178"/>
      <c r="C1573" s="178"/>
      <c r="D1573" s="178"/>
      <c r="E1573" s="557" t="s">
        <v>2892</v>
      </c>
      <c r="F1573" s="557"/>
      <c r="G1573" s="179">
        <f>G1572</f>
        <v>462.85</v>
      </c>
    </row>
    <row r="1574" spans="1:7" ht="28.5" x14ac:dyDescent="0.2">
      <c r="A1574" s="558" t="s">
        <v>2893</v>
      </c>
      <c r="B1574" s="559"/>
      <c r="C1574" s="150" t="s">
        <v>2874</v>
      </c>
      <c r="D1574" s="150" t="s">
        <v>2875</v>
      </c>
      <c r="E1574" s="150" t="s">
        <v>2876</v>
      </c>
      <c r="F1574" s="150" t="s">
        <v>2877</v>
      </c>
      <c r="G1574" s="174" t="s">
        <v>127</v>
      </c>
    </row>
    <row r="1575" spans="1:7" ht="14.25" x14ac:dyDescent="0.2">
      <c r="A1575" s="175" t="s">
        <v>2896</v>
      </c>
      <c r="B1575" s="152" t="s">
        <v>1866</v>
      </c>
      <c r="C1575" s="151" t="s">
        <v>68</v>
      </c>
      <c r="D1575" s="151" t="s">
        <v>1489</v>
      </c>
      <c r="E1575" s="153">
        <v>1</v>
      </c>
      <c r="F1575" s="154">
        <v>35.69</v>
      </c>
      <c r="G1575" s="176">
        <f t="shared" ref="G1575:G1576" si="248">F1575*E1575</f>
        <v>35.69</v>
      </c>
    </row>
    <row r="1576" spans="1:7" ht="14.25" x14ac:dyDescent="0.2">
      <c r="A1576" s="175" t="s">
        <v>2900</v>
      </c>
      <c r="B1576" s="152" t="s">
        <v>1487</v>
      </c>
      <c r="C1576" s="151" t="s">
        <v>68</v>
      </c>
      <c r="D1576" s="151" t="s">
        <v>1489</v>
      </c>
      <c r="E1576" s="153">
        <v>1</v>
      </c>
      <c r="F1576" s="154">
        <v>28.17</v>
      </c>
      <c r="G1576" s="176">
        <f t="shared" si="248"/>
        <v>28.17</v>
      </c>
    </row>
    <row r="1577" spans="1:7" ht="14.25" x14ac:dyDescent="0.2">
      <c r="A1577" s="177"/>
      <c r="B1577" s="178"/>
      <c r="C1577" s="178"/>
      <c r="D1577" s="178"/>
      <c r="E1577" s="557" t="s">
        <v>2902</v>
      </c>
      <c r="F1577" s="557"/>
      <c r="G1577" s="179">
        <f>SUM(G1575:G1576)</f>
        <v>63.86</v>
      </c>
    </row>
    <row r="1578" spans="1:7" ht="28.5" x14ac:dyDescent="0.2">
      <c r="A1578" s="558" t="s">
        <v>2903</v>
      </c>
      <c r="B1578" s="559"/>
      <c r="C1578" s="150" t="s">
        <v>2874</v>
      </c>
      <c r="D1578" s="150" t="s">
        <v>2875</v>
      </c>
      <c r="E1578" s="150" t="s">
        <v>2876</v>
      </c>
      <c r="F1578" s="150" t="s">
        <v>2877</v>
      </c>
      <c r="G1578" s="174" t="s">
        <v>127</v>
      </c>
    </row>
    <row r="1579" spans="1:7" ht="14.25" x14ac:dyDescent="0.2">
      <c r="A1579" s="175" t="s">
        <v>3310</v>
      </c>
      <c r="B1579" s="152" t="s">
        <v>2398</v>
      </c>
      <c r="C1579" s="151" t="s">
        <v>68</v>
      </c>
      <c r="D1579" s="151" t="s">
        <v>1</v>
      </c>
      <c r="E1579" s="153">
        <v>1</v>
      </c>
      <c r="F1579" s="154">
        <v>14.79</v>
      </c>
      <c r="G1579" s="176">
        <f t="shared" ref="G1579:G1580" si="249">F1579*E1579</f>
        <v>14.79</v>
      </c>
    </row>
    <row r="1580" spans="1:7" ht="28.5" x14ac:dyDescent="0.2">
      <c r="A1580" s="175" t="s">
        <v>3311</v>
      </c>
      <c r="B1580" s="152" t="s">
        <v>2394</v>
      </c>
      <c r="C1580" s="151" t="s">
        <v>68</v>
      </c>
      <c r="D1580" s="151" t="s">
        <v>1</v>
      </c>
      <c r="E1580" s="153">
        <v>0.28189999999999998</v>
      </c>
      <c r="F1580" s="154">
        <v>64.930000000000007</v>
      </c>
      <c r="G1580" s="176">
        <f t="shared" si="249"/>
        <v>18.303767000000001</v>
      </c>
    </row>
    <row r="1581" spans="1:7" ht="14.25" x14ac:dyDescent="0.2">
      <c r="A1581" s="177"/>
      <c r="B1581" s="178"/>
      <c r="C1581" s="178"/>
      <c r="D1581" s="178"/>
      <c r="E1581" s="557" t="s">
        <v>2906</v>
      </c>
      <c r="F1581" s="557"/>
      <c r="G1581" s="179">
        <f>SUM(G1579:G1580)</f>
        <v>33.093767</v>
      </c>
    </row>
    <row r="1582" spans="1:7" ht="14.25" x14ac:dyDescent="0.2">
      <c r="A1582" s="177"/>
      <c r="B1582" s="178"/>
      <c r="C1582" s="178"/>
      <c r="D1582" s="178"/>
      <c r="E1582" s="563" t="s">
        <v>2907</v>
      </c>
      <c r="F1582" s="563"/>
      <c r="G1582" s="180">
        <f>SUM(G1581,G1577,G1573)</f>
        <v>559.80376699999999</v>
      </c>
    </row>
    <row r="1583" spans="1:7" ht="14.25" x14ac:dyDescent="0.2">
      <c r="A1583" s="177"/>
      <c r="B1583" s="178"/>
      <c r="C1583" s="569"/>
      <c r="D1583" s="569"/>
      <c r="E1583" s="178"/>
      <c r="F1583" s="178"/>
      <c r="G1583" s="184"/>
    </row>
    <row r="1584" spans="1:7" ht="14.25" x14ac:dyDescent="0.2">
      <c r="A1584" s="570" t="s">
        <v>3312</v>
      </c>
      <c r="B1584" s="571"/>
      <c r="C1584" s="571"/>
      <c r="D1584" s="571"/>
      <c r="E1584" s="571"/>
      <c r="F1584" s="571"/>
      <c r="G1584" s="572"/>
    </row>
    <row r="1585" spans="1:7" ht="28.5" x14ac:dyDescent="0.2">
      <c r="A1585" s="558" t="s">
        <v>1495</v>
      </c>
      <c r="B1585" s="559"/>
      <c r="C1585" s="150" t="s">
        <v>2874</v>
      </c>
      <c r="D1585" s="150" t="s">
        <v>2875</v>
      </c>
      <c r="E1585" s="150" t="s">
        <v>2876</v>
      </c>
      <c r="F1585" s="150" t="s">
        <v>2877</v>
      </c>
      <c r="G1585" s="174" t="s">
        <v>127</v>
      </c>
    </row>
    <row r="1586" spans="1:7" ht="28.5" x14ac:dyDescent="0.2">
      <c r="A1586" s="175" t="s">
        <v>3305</v>
      </c>
      <c r="B1586" s="152" t="s">
        <v>1870</v>
      </c>
      <c r="C1586" s="151" t="s">
        <v>68</v>
      </c>
      <c r="D1586" s="151" t="s">
        <v>1</v>
      </c>
      <c r="E1586" s="153">
        <v>6</v>
      </c>
      <c r="F1586" s="154">
        <v>17.95</v>
      </c>
      <c r="G1586" s="176">
        <f t="shared" ref="G1586:G1588" si="250">F1586*E1586</f>
        <v>107.69999999999999</v>
      </c>
    </row>
    <row r="1587" spans="1:7" ht="14.25" x14ac:dyDescent="0.2">
      <c r="A1587" s="175" t="s">
        <v>3306</v>
      </c>
      <c r="B1587" s="152" t="s">
        <v>2402</v>
      </c>
      <c r="C1587" s="151" t="s">
        <v>68</v>
      </c>
      <c r="D1587" s="151" t="s">
        <v>25</v>
      </c>
      <c r="E1587" s="153">
        <v>9.2700000000000005E-2</v>
      </c>
      <c r="F1587" s="154">
        <v>92.75</v>
      </c>
      <c r="G1587" s="176">
        <f t="shared" si="250"/>
        <v>8.597925</v>
      </c>
    </row>
    <row r="1588" spans="1:7" ht="14.25" x14ac:dyDescent="0.2">
      <c r="A1588" s="175" t="s">
        <v>3313</v>
      </c>
      <c r="B1588" s="152" t="s">
        <v>3314</v>
      </c>
      <c r="C1588" s="151" t="s">
        <v>68</v>
      </c>
      <c r="D1588" s="151" t="s">
        <v>1</v>
      </c>
      <c r="E1588" s="153">
        <v>1</v>
      </c>
      <c r="F1588" s="154">
        <v>518.49</v>
      </c>
      <c r="G1588" s="176">
        <f t="shared" si="250"/>
        <v>518.49</v>
      </c>
    </row>
    <row r="1589" spans="1:7" ht="14.25" x14ac:dyDescent="0.2">
      <c r="A1589" s="177"/>
      <c r="B1589" s="178"/>
      <c r="C1589" s="178"/>
      <c r="D1589" s="178"/>
      <c r="E1589" s="557" t="s">
        <v>2892</v>
      </c>
      <c r="F1589" s="557"/>
      <c r="G1589" s="179">
        <f>SUM(G1586:G1588)</f>
        <v>634.78792499999997</v>
      </c>
    </row>
    <row r="1590" spans="1:7" ht="28.5" x14ac:dyDescent="0.2">
      <c r="A1590" s="558" t="s">
        <v>2893</v>
      </c>
      <c r="B1590" s="559"/>
      <c r="C1590" s="150" t="s">
        <v>2874</v>
      </c>
      <c r="D1590" s="150" t="s">
        <v>2875</v>
      </c>
      <c r="E1590" s="150" t="s">
        <v>2876</v>
      </c>
      <c r="F1590" s="150" t="s">
        <v>2877</v>
      </c>
      <c r="G1590" s="174" t="s">
        <v>127</v>
      </c>
    </row>
    <row r="1591" spans="1:7" ht="14.25" x14ac:dyDescent="0.2">
      <c r="A1591" s="175" t="s">
        <v>2896</v>
      </c>
      <c r="B1591" s="152" t="s">
        <v>1866</v>
      </c>
      <c r="C1591" s="151" t="s">
        <v>68</v>
      </c>
      <c r="D1591" s="151" t="s">
        <v>1489</v>
      </c>
      <c r="E1591" s="153">
        <v>2.2999999999999998</v>
      </c>
      <c r="F1591" s="154">
        <v>35.69</v>
      </c>
      <c r="G1591" s="176">
        <f t="shared" ref="G1591:G1592" si="251">F1591*E1591</f>
        <v>82.086999999999989</v>
      </c>
    </row>
    <row r="1592" spans="1:7" ht="14.25" x14ac:dyDescent="0.2">
      <c r="A1592" s="175" t="s">
        <v>2900</v>
      </c>
      <c r="B1592" s="152" t="s">
        <v>1487</v>
      </c>
      <c r="C1592" s="151" t="s">
        <v>68</v>
      </c>
      <c r="D1592" s="151" t="s">
        <v>1489</v>
      </c>
      <c r="E1592" s="153">
        <v>0.8</v>
      </c>
      <c r="F1592" s="154">
        <v>28.17</v>
      </c>
      <c r="G1592" s="176">
        <f t="shared" si="251"/>
        <v>22.536000000000001</v>
      </c>
    </row>
    <row r="1593" spans="1:7" ht="14.25" x14ac:dyDescent="0.2">
      <c r="A1593" s="177"/>
      <c r="B1593" s="178"/>
      <c r="C1593" s="178"/>
      <c r="D1593" s="178"/>
      <c r="E1593" s="557" t="s">
        <v>2902</v>
      </c>
      <c r="F1593" s="557"/>
      <c r="G1593" s="179">
        <f>SUM(G1591:G1592)</f>
        <v>104.62299999999999</v>
      </c>
    </row>
    <row r="1594" spans="1:7" ht="14.25" x14ac:dyDescent="0.2">
      <c r="A1594" s="177"/>
      <c r="B1594" s="178"/>
      <c r="C1594" s="178"/>
      <c r="D1594" s="178"/>
      <c r="E1594" s="563" t="s">
        <v>2907</v>
      </c>
      <c r="F1594" s="563"/>
      <c r="G1594" s="180">
        <f>SUM(G1593,G1589)</f>
        <v>739.41092499999991</v>
      </c>
    </row>
    <row r="1595" spans="1:7" ht="14.25" x14ac:dyDescent="0.2">
      <c r="A1595" s="177"/>
      <c r="B1595" s="178"/>
      <c r="C1595" s="569"/>
      <c r="D1595" s="569"/>
      <c r="E1595" s="178"/>
      <c r="F1595" s="178"/>
      <c r="G1595" s="184"/>
    </row>
    <row r="1596" spans="1:7" ht="14.25" x14ac:dyDescent="0.2">
      <c r="A1596" s="570" t="s">
        <v>3315</v>
      </c>
      <c r="B1596" s="571"/>
      <c r="C1596" s="571"/>
      <c r="D1596" s="571"/>
      <c r="E1596" s="571"/>
      <c r="F1596" s="571"/>
      <c r="G1596" s="572"/>
    </row>
    <row r="1597" spans="1:7" ht="28.5" x14ac:dyDescent="0.2">
      <c r="A1597" s="558" t="s">
        <v>1495</v>
      </c>
      <c r="B1597" s="559"/>
      <c r="C1597" s="150" t="s">
        <v>2874</v>
      </c>
      <c r="D1597" s="150" t="s">
        <v>2875</v>
      </c>
      <c r="E1597" s="150" t="s">
        <v>2876</v>
      </c>
      <c r="F1597" s="150" t="s">
        <v>2877</v>
      </c>
      <c r="G1597" s="174" t="s">
        <v>127</v>
      </c>
    </row>
    <row r="1598" spans="1:7" ht="14.25" x14ac:dyDescent="0.2">
      <c r="A1598" s="175" t="s">
        <v>3316</v>
      </c>
      <c r="B1598" s="152" t="s">
        <v>3317</v>
      </c>
      <c r="C1598" s="151" t="s">
        <v>68</v>
      </c>
      <c r="D1598" s="151" t="s">
        <v>1</v>
      </c>
      <c r="E1598" s="153">
        <v>1</v>
      </c>
      <c r="F1598" s="154">
        <v>28.93</v>
      </c>
      <c r="G1598" s="176">
        <f t="shared" ref="G1598" si="252">F1598*E1598</f>
        <v>28.93</v>
      </c>
    </row>
    <row r="1599" spans="1:7" ht="14.25" x14ac:dyDescent="0.2">
      <c r="A1599" s="177"/>
      <c r="B1599" s="178"/>
      <c r="C1599" s="178"/>
      <c r="D1599" s="178"/>
      <c r="E1599" s="557" t="s">
        <v>2892</v>
      </c>
      <c r="F1599" s="557"/>
      <c r="G1599" s="179">
        <f>G1598</f>
        <v>28.93</v>
      </c>
    </row>
    <row r="1600" spans="1:7" ht="28.5" x14ac:dyDescent="0.2">
      <c r="A1600" s="558" t="s">
        <v>2893</v>
      </c>
      <c r="B1600" s="559"/>
      <c r="C1600" s="150" t="s">
        <v>2874</v>
      </c>
      <c r="D1600" s="150" t="s">
        <v>2875</v>
      </c>
      <c r="E1600" s="150" t="s">
        <v>2876</v>
      </c>
      <c r="F1600" s="150" t="s">
        <v>2877</v>
      </c>
      <c r="G1600" s="174" t="s">
        <v>127</v>
      </c>
    </row>
    <row r="1601" spans="1:7" ht="14.25" x14ac:dyDescent="0.2">
      <c r="A1601" s="175" t="s">
        <v>2896</v>
      </c>
      <c r="B1601" s="152" t="s">
        <v>1866</v>
      </c>
      <c r="C1601" s="151" t="s">
        <v>68</v>
      </c>
      <c r="D1601" s="151" t="s">
        <v>1489</v>
      </c>
      <c r="E1601" s="153">
        <v>9.9599999999999994E-2</v>
      </c>
      <c r="F1601" s="154">
        <v>35.69</v>
      </c>
      <c r="G1601" s="176">
        <f t="shared" ref="G1601:G1602" si="253">F1601*E1601</f>
        <v>3.5547239999999998</v>
      </c>
    </row>
    <row r="1602" spans="1:7" ht="14.25" x14ac:dyDescent="0.2">
      <c r="A1602" s="175" t="s">
        <v>2900</v>
      </c>
      <c r="B1602" s="152" t="s">
        <v>1487</v>
      </c>
      <c r="C1602" s="151" t="s">
        <v>68</v>
      </c>
      <c r="D1602" s="151" t="s">
        <v>1489</v>
      </c>
      <c r="E1602" s="153">
        <v>9.9599999999999994E-2</v>
      </c>
      <c r="F1602" s="154">
        <v>28.17</v>
      </c>
      <c r="G1602" s="176">
        <f t="shared" si="253"/>
        <v>2.8057319999999999</v>
      </c>
    </row>
    <row r="1603" spans="1:7" ht="14.25" x14ac:dyDescent="0.2">
      <c r="A1603" s="177"/>
      <c r="B1603" s="178"/>
      <c r="C1603" s="178"/>
      <c r="D1603" s="178"/>
      <c r="E1603" s="557" t="s">
        <v>2902</v>
      </c>
      <c r="F1603" s="557"/>
      <c r="G1603" s="179">
        <f>SUM(G1601:G1602)</f>
        <v>6.3604559999999992</v>
      </c>
    </row>
    <row r="1604" spans="1:7" ht="14.25" x14ac:dyDescent="0.2">
      <c r="A1604" s="177"/>
      <c r="B1604" s="178"/>
      <c r="C1604" s="178"/>
      <c r="D1604" s="178"/>
      <c r="E1604" s="563" t="s">
        <v>2907</v>
      </c>
      <c r="F1604" s="563"/>
      <c r="G1604" s="180">
        <f>SUM(G1603,G1599)</f>
        <v>35.290455999999999</v>
      </c>
    </row>
    <row r="1605" spans="1:7" ht="14.25" x14ac:dyDescent="0.2">
      <c r="A1605" s="177"/>
      <c r="B1605" s="178"/>
      <c r="C1605" s="569"/>
      <c r="D1605" s="569"/>
      <c r="E1605" s="178"/>
      <c r="F1605" s="178"/>
      <c r="G1605" s="184"/>
    </row>
    <row r="1606" spans="1:7" ht="14.25" x14ac:dyDescent="0.2">
      <c r="A1606" s="570" t="s">
        <v>3318</v>
      </c>
      <c r="B1606" s="571"/>
      <c r="C1606" s="571"/>
      <c r="D1606" s="571"/>
      <c r="E1606" s="571"/>
      <c r="F1606" s="571"/>
      <c r="G1606" s="572"/>
    </row>
    <row r="1607" spans="1:7" ht="28.5" x14ac:dyDescent="0.2">
      <c r="A1607" s="558" t="s">
        <v>1495</v>
      </c>
      <c r="B1607" s="559"/>
      <c r="C1607" s="150" t="s">
        <v>2874</v>
      </c>
      <c r="D1607" s="150" t="s">
        <v>2875</v>
      </c>
      <c r="E1607" s="150" t="s">
        <v>2876</v>
      </c>
      <c r="F1607" s="150" t="s">
        <v>2877</v>
      </c>
      <c r="G1607" s="174" t="s">
        <v>127</v>
      </c>
    </row>
    <row r="1608" spans="1:7" ht="14.25" x14ac:dyDescent="0.2">
      <c r="A1608" s="175" t="s">
        <v>3319</v>
      </c>
      <c r="B1608" s="152" t="s">
        <v>60</v>
      </c>
      <c r="C1608" s="151" t="s">
        <v>68</v>
      </c>
      <c r="D1608" s="151" t="s">
        <v>1</v>
      </c>
      <c r="E1608" s="153">
        <v>1</v>
      </c>
      <c r="F1608" s="154">
        <v>93.7</v>
      </c>
      <c r="G1608" s="176">
        <f t="shared" ref="G1608" si="254">F1608*E1608</f>
        <v>93.7</v>
      </c>
    </row>
    <row r="1609" spans="1:7" ht="14.25" x14ac:dyDescent="0.2">
      <c r="A1609" s="177"/>
      <c r="B1609" s="178"/>
      <c r="C1609" s="178"/>
      <c r="D1609" s="178"/>
      <c r="E1609" s="557" t="s">
        <v>2892</v>
      </c>
      <c r="F1609" s="557"/>
      <c r="G1609" s="179">
        <f>G1608</f>
        <v>93.7</v>
      </c>
    </row>
    <row r="1610" spans="1:7" ht="14.25" x14ac:dyDescent="0.2">
      <c r="A1610" s="177"/>
      <c r="B1610" s="178"/>
      <c r="C1610" s="178"/>
      <c r="D1610" s="178"/>
      <c r="E1610" s="563" t="s">
        <v>2907</v>
      </c>
      <c r="F1610" s="563"/>
      <c r="G1610" s="180">
        <f>G1609</f>
        <v>93.7</v>
      </c>
    </row>
    <row r="1611" spans="1:7" ht="14.25" x14ac:dyDescent="0.2">
      <c r="A1611" s="177"/>
      <c r="B1611" s="178"/>
      <c r="C1611" s="569"/>
      <c r="D1611" s="569"/>
      <c r="E1611" s="178"/>
      <c r="F1611" s="178"/>
      <c r="G1611" s="184"/>
    </row>
    <row r="1612" spans="1:7" ht="14.25" x14ac:dyDescent="0.2">
      <c r="A1612" s="570" t="s">
        <v>3320</v>
      </c>
      <c r="B1612" s="571"/>
      <c r="C1612" s="571"/>
      <c r="D1612" s="571"/>
      <c r="E1612" s="571"/>
      <c r="F1612" s="571"/>
      <c r="G1612" s="572"/>
    </row>
    <row r="1613" spans="1:7" ht="28.5" x14ac:dyDescent="0.2">
      <c r="A1613" s="558" t="s">
        <v>1495</v>
      </c>
      <c r="B1613" s="559"/>
      <c r="C1613" s="150" t="s">
        <v>2874</v>
      </c>
      <c r="D1613" s="150" t="s">
        <v>2875</v>
      </c>
      <c r="E1613" s="150" t="s">
        <v>2876</v>
      </c>
      <c r="F1613" s="150" t="s">
        <v>2877</v>
      </c>
      <c r="G1613" s="174" t="s">
        <v>127</v>
      </c>
    </row>
    <row r="1614" spans="1:7" ht="14.25" x14ac:dyDescent="0.2">
      <c r="A1614" s="175" t="s">
        <v>3321</v>
      </c>
      <c r="B1614" s="152" t="s">
        <v>3322</v>
      </c>
      <c r="C1614" s="151" t="s">
        <v>68</v>
      </c>
      <c r="D1614" s="151" t="s">
        <v>1</v>
      </c>
      <c r="E1614" s="153">
        <v>1</v>
      </c>
      <c r="F1614" s="154">
        <v>185.27</v>
      </c>
      <c r="G1614" s="176">
        <f t="shared" ref="G1614:G1615" si="255">F1614*E1614</f>
        <v>185.27</v>
      </c>
    </row>
    <row r="1615" spans="1:7" ht="14.25" x14ac:dyDescent="0.2">
      <c r="A1615" s="175" t="s">
        <v>3292</v>
      </c>
      <c r="B1615" s="152" t="s">
        <v>3293</v>
      </c>
      <c r="C1615" s="151" t="s">
        <v>68</v>
      </c>
      <c r="D1615" s="151" t="s">
        <v>1</v>
      </c>
      <c r="E1615" s="153">
        <v>1</v>
      </c>
      <c r="F1615" s="154">
        <v>2.19</v>
      </c>
      <c r="G1615" s="176">
        <f t="shared" si="255"/>
        <v>2.19</v>
      </c>
    </row>
    <row r="1616" spans="1:7" ht="14.25" x14ac:dyDescent="0.2">
      <c r="A1616" s="177"/>
      <c r="B1616" s="178"/>
      <c r="C1616" s="178"/>
      <c r="D1616" s="178"/>
      <c r="E1616" s="557" t="s">
        <v>2892</v>
      </c>
      <c r="F1616" s="557"/>
      <c r="G1616" s="179">
        <f>SUM(G1614:G1615)</f>
        <v>187.46</v>
      </c>
    </row>
    <row r="1617" spans="1:7" ht="28.5" x14ac:dyDescent="0.2">
      <c r="A1617" s="558" t="s">
        <v>3045</v>
      </c>
      <c r="B1617" s="559"/>
      <c r="C1617" s="150" t="s">
        <v>2874</v>
      </c>
      <c r="D1617" s="150" t="s">
        <v>2875</v>
      </c>
      <c r="E1617" s="150" t="s">
        <v>2876</v>
      </c>
      <c r="F1617" s="150" t="s">
        <v>2877</v>
      </c>
      <c r="G1617" s="174" t="s">
        <v>127</v>
      </c>
    </row>
    <row r="1618" spans="1:7" ht="14.25" x14ac:dyDescent="0.2">
      <c r="A1618" s="175" t="s">
        <v>3323</v>
      </c>
      <c r="B1618" s="152" t="s">
        <v>3324</v>
      </c>
      <c r="C1618" s="151" t="s">
        <v>68</v>
      </c>
      <c r="D1618" s="151" t="s">
        <v>1489</v>
      </c>
      <c r="E1618" s="153">
        <v>0.5</v>
      </c>
      <c r="F1618" s="154">
        <v>27.37</v>
      </c>
      <c r="G1618" s="176">
        <f t="shared" ref="G1618" si="256">F1618*E1618</f>
        <v>13.685</v>
      </c>
    </row>
    <row r="1619" spans="1:7" ht="14.25" x14ac:dyDescent="0.2">
      <c r="A1619" s="177"/>
      <c r="B1619" s="178"/>
      <c r="C1619" s="178"/>
      <c r="D1619" s="178"/>
      <c r="E1619" s="557" t="s">
        <v>3048</v>
      </c>
      <c r="F1619" s="557"/>
      <c r="G1619" s="179">
        <f>G1618</f>
        <v>13.685</v>
      </c>
    </row>
    <row r="1620" spans="1:7" ht="14.25" x14ac:dyDescent="0.2">
      <c r="A1620" s="177"/>
      <c r="B1620" s="178"/>
      <c r="C1620" s="178"/>
      <c r="D1620" s="178"/>
      <c r="E1620" s="563" t="s">
        <v>2907</v>
      </c>
      <c r="F1620" s="563"/>
      <c r="G1620" s="180">
        <f>SUM(G1619,G1616)</f>
        <v>201.14500000000001</v>
      </c>
    </row>
    <row r="1621" spans="1:7" ht="14.25" x14ac:dyDescent="0.2">
      <c r="A1621" s="177"/>
      <c r="B1621" s="178"/>
      <c r="C1621" s="569"/>
      <c r="D1621" s="569"/>
      <c r="E1621" s="178"/>
      <c r="F1621" s="178"/>
      <c r="G1621" s="184"/>
    </row>
    <row r="1622" spans="1:7" ht="14.25" x14ac:dyDescent="0.2">
      <c r="A1622" s="570" t="s">
        <v>3325</v>
      </c>
      <c r="B1622" s="571"/>
      <c r="C1622" s="571"/>
      <c r="D1622" s="571"/>
      <c r="E1622" s="571"/>
      <c r="F1622" s="571"/>
      <c r="G1622" s="572"/>
    </row>
    <row r="1623" spans="1:7" ht="28.5" x14ac:dyDescent="0.2">
      <c r="A1623" s="558" t="s">
        <v>1495</v>
      </c>
      <c r="B1623" s="559"/>
      <c r="C1623" s="150" t="s">
        <v>2874</v>
      </c>
      <c r="D1623" s="150" t="s">
        <v>2875</v>
      </c>
      <c r="E1623" s="150" t="s">
        <v>2876</v>
      </c>
      <c r="F1623" s="150" t="s">
        <v>2877</v>
      </c>
      <c r="G1623" s="174" t="s">
        <v>127</v>
      </c>
    </row>
    <row r="1624" spans="1:7" ht="14.25" x14ac:dyDescent="0.2">
      <c r="A1624" s="175" t="s">
        <v>3326</v>
      </c>
      <c r="B1624" s="152" t="s">
        <v>3327</v>
      </c>
      <c r="C1624" s="151" t="s">
        <v>68</v>
      </c>
      <c r="D1624" s="151" t="s">
        <v>1</v>
      </c>
      <c r="E1624" s="153">
        <v>1</v>
      </c>
      <c r="F1624" s="154">
        <v>184.58</v>
      </c>
      <c r="G1624" s="176">
        <f t="shared" ref="G1624" si="257">F1624*E1624</f>
        <v>184.58</v>
      </c>
    </row>
    <row r="1625" spans="1:7" ht="14.25" x14ac:dyDescent="0.2">
      <c r="A1625" s="177"/>
      <c r="B1625" s="178"/>
      <c r="C1625" s="178"/>
      <c r="D1625" s="178"/>
      <c r="E1625" s="557" t="s">
        <v>2892</v>
      </c>
      <c r="F1625" s="557"/>
      <c r="G1625" s="179">
        <f>G1624</f>
        <v>184.58</v>
      </c>
    </row>
    <row r="1626" spans="1:7" ht="28.5" x14ac:dyDescent="0.2">
      <c r="A1626" s="558" t="s">
        <v>3045</v>
      </c>
      <c r="B1626" s="559"/>
      <c r="C1626" s="150" t="s">
        <v>2874</v>
      </c>
      <c r="D1626" s="150" t="s">
        <v>2875</v>
      </c>
      <c r="E1626" s="150" t="s">
        <v>2876</v>
      </c>
      <c r="F1626" s="150" t="s">
        <v>2877</v>
      </c>
      <c r="G1626" s="174" t="s">
        <v>127</v>
      </c>
    </row>
    <row r="1627" spans="1:7" ht="14.25" x14ac:dyDescent="0.2">
      <c r="A1627" s="175" t="s">
        <v>3328</v>
      </c>
      <c r="B1627" s="152" t="s">
        <v>3329</v>
      </c>
      <c r="C1627" s="151" t="s">
        <v>68</v>
      </c>
      <c r="D1627" s="151" t="s">
        <v>1489</v>
      </c>
      <c r="E1627" s="153">
        <v>0.5</v>
      </c>
      <c r="F1627" s="154">
        <v>21.57</v>
      </c>
      <c r="G1627" s="176">
        <f t="shared" ref="G1627" si="258">F1627*E1627</f>
        <v>10.785</v>
      </c>
    </row>
    <row r="1628" spans="1:7" ht="14.25" x14ac:dyDescent="0.2">
      <c r="A1628" s="177"/>
      <c r="B1628" s="178"/>
      <c r="C1628" s="178"/>
      <c r="D1628" s="178"/>
      <c r="E1628" s="557" t="s">
        <v>3048</v>
      </c>
      <c r="F1628" s="557"/>
      <c r="G1628" s="179">
        <f>G1627</f>
        <v>10.785</v>
      </c>
    </row>
    <row r="1629" spans="1:7" ht="28.5" x14ac:dyDescent="0.2">
      <c r="A1629" s="558" t="s">
        <v>2893</v>
      </c>
      <c r="B1629" s="559"/>
      <c r="C1629" s="150" t="s">
        <v>2874</v>
      </c>
      <c r="D1629" s="150" t="s">
        <v>2875</v>
      </c>
      <c r="E1629" s="150" t="s">
        <v>2876</v>
      </c>
      <c r="F1629" s="150" t="s">
        <v>2877</v>
      </c>
      <c r="G1629" s="174" t="s">
        <v>127</v>
      </c>
    </row>
    <row r="1630" spans="1:7" ht="14.25" x14ac:dyDescent="0.2">
      <c r="A1630" s="175" t="s">
        <v>3236</v>
      </c>
      <c r="B1630" s="152" t="s">
        <v>1552</v>
      </c>
      <c r="C1630" s="151" t="s">
        <v>68</v>
      </c>
      <c r="D1630" s="151" t="s">
        <v>1489</v>
      </c>
      <c r="E1630" s="153">
        <v>0.5</v>
      </c>
      <c r="F1630" s="154">
        <v>40.659999999999997</v>
      </c>
      <c r="G1630" s="176">
        <f t="shared" ref="G1630" si="259">F1630*E1630</f>
        <v>20.329999999999998</v>
      </c>
    </row>
    <row r="1631" spans="1:7" ht="14.25" x14ac:dyDescent="0.2">
      <c r="A1631" s="177"/>
      <c r="B1631" s="178"/>
      <c r="C1631" s="178"/>
      <c r="D1631" s="178"/>
      <c r="E1631" s="557" t="s">
        <v>2902</v>
      </c>
      <c r="F1631" s="557"/>
      <c r="G1631" s="179">
        <f>G1630</f>
        <v>20.329999999999998</v>
      </c>
    </row>
    <row r="1632" spans="1:7" ht="14.25" x14ac:dyDescent="0.2">
      <c r="A1632" s="177"/>
      <c r="B1632" s="178"/>
      <c r="C1632" s="178"/>
      <c r="D1632" s="178"/>
      <c r="E1632" s="563" t="s">
        <v>2907</v>
      </c>
      <c r="F1632" s="563"/>
      <c r="G1632" s="180">
        <f>SUM(G1631,G1628,G1625)</f>
        <v>215.69500000000002</v>
      </c>
    </row>
    <row r="1633" spans="1:7" ht="14.25" x14ac:dyDescent="0.2">
      <c r="A1633" s="177"/>
      <c r="B1633" s="178"/>
      <c r="C1633" s="569"/>
      <c r="D1633" s="569"/>
      <c r="E1633" s="178"/>
      <c r="F1633" s="178"/>
      <c r="G1633" s="184"/>
    </row>
    <row r="1634" spans="1:7" ht="14.25" x14ac:dyDescent="0.2">
      <c r="A1634" s="570" t="s">
        <v>3330</v>
      </c>
      <c r="B1634" s="571"/>
      <c r="C1634" s="571"/>
      <c r="D1634" s="571"/>
      <c r="E1634" s="571"/>
      <c r="F1634" s="571"/>
      <c r="G1634" s="572"/>
    </row>
    <row r="1635" spans="1:7" ht="28.5" x14ac:dyDescent="0.2">
      <c r="A1635" s="558" t="s">
        <v>1495</v>
      </c>
      <c r="B1635" s="559"/>
      <c r="C1635" s="150" t="s">
        <v>2874</v>
      </c>
      <c r="D1635" s="150" t="s">
        <v>2875</v>
      </c>
      <c r="E1635" s="150" t="s">
        <v>2876</v>
      </c>
      <c r="F1635" s="150" t="s">
        <v>2877</v>
      </c>
      <c r="G1635" s="174" t="s">
        <v>127</v>
      </c>
    </row>
    <row r="1636" spans="1:7" ht="14.25" x14ac:dyDescent="0.2">
      <c r="A1636" s="175" t="s">
        <v>3292</v>
      </c>
      <c r="B1636" s="152" t="s">
        <v>3293</v>
      </c>
      <c r="C1636" s="151" t="s">
        <v>68</v>
      </c>
      <c r="D1636" s="151" t="s">
        <v>1</v>
      </c>
      <c r="E1636" s="153">
        <v>2.1000000000000001E-2</v>
      </c>
      <c r="F1636" s="154">
        <v>2.19</v>
      </c>
      <c r="G1636" s="176">
        <f t="shared" ref="G1636:G1637" si="260">F1636*E1636</f>
        <v>4.5990000000000003E-2</v>
      </c>
    </row>
    <row r="1637" spans="1:7" ht="14.25" x14ac:dyDescent="0.2">
      <c r="A1637" s="175" t="s">
        <v>3331</v>
      </c>
      <c r="B1637" s="152" t="s">
        <v>3332</v>
      </c>
      <c r="C1637" s="151" t="s">
        <v>68</v>
      </c>
      <c r="D1637" s="151" t="s">
        <v>1</v>
      </c>
      <c r="E1637" s="153">
        <v>1</v>
      </c>
      <c r="F1637" s="154">
        <v>152.08000000000001</v>
      </c>
      <c r="G1637" s="176">
        <f t="shared" si="260"/>
        <v>152.08000000000001</v>
      </c>
    </row>
    <row r="1638" spans="1:7" ht="14.25" x14ac:dyDescent="0.2">
      <c r="A1638" s="177"/>
      <c r="B1638" s="178"/>
      <c r="C1638" s="178"/>
      <c r="D1638" s="178"/>
      <c r="E1638" s="557" t="s">
        <v>2892</v>
      </c>
      <c r="F1638" s="557"/>
      <c r="G1638" s="179">
        <f>SUM(G1636:G1637)</f>
        <v>152.12599</v>
      </c>
    </row>
    <row r="1639" spans="1:7" ht="28.5" x14ac:dyDescent="0.2">
      <c r="A1639" s="558" t="s">
        <v>2893</v>
      </c>
      <c r="B1639" s="559"/>
      <c r="C1639" s="150" t="s">
        <v>2874</v>
      </c>
      <c r="D1639" s="150" t="s">
        <v>2875</v>
      </c>
      <c r="E1639" s="150" t="s">
        <v>2876</v>
      </c>
      <c r="F1639" s="150" t="s">
        <v>2877</v>
      </c>
      <c r="G1639" s="174" t="s">
        <v>127</v>
      </c>
    </row>
    <row r="1640" spans="1:7" ht="14.25" x14ac:dyDescent="0.2">
      <c r="A1640" s="175" t="s">
        <v>2896</v>
      </c>
      <c r="B1640" s="152" t="s">
        <v>1866</v>
      </c>
      <c r="C1640" s="151" t="s">
        <v>68</v>
      </c>
      <c r="D1640" s="151" t="s">
        <v>1489</v>
      </c>
      <c r="E1640" s="153">
        <v>9.6000000000000002E-2</v>
      </c>
      <c r="F1640" s="154">
        <v>35.69</v>
      </c>
      <c r="G1640" s="176">
        <f t="shared" ref="G1640:G1641" si="261">F1640*E1640</f>
        <v>3.42624</v>
      </c>
    </row>
    <row r="1641" spans="1:7" ht="14.25" x14ac:dyDescent="0.2">
      <c r="A1641" s="175" t="s">
        <v>2900</v>
      </c>
      <c r="B1641" s="152" t="s">
        <v>1487</v>
      </c>
      <c r="C1641" s="151" t="s">
        <v>68</v>
      </c>
      <c r="D1641" s="151" t="s">
        <v>1489</v>
      </c>
      <c r="E1641" s="153">
        <v>3.0300000000000001E-2</v>
      </c>
      <c r="F1641" s="154">
        <v>28.17</v>
      </c>
      <c r="G1641" s="176">
        <f t="shared" si="261"/>
        <v>0.85355100000000006</v>
      </c>
    </row>
    <row r="1642" spans="1:7" ht="14.25" x14ac:dyDescent="0.2">
      <c r="A1642" s="177"/>
      <c r="B1642" s="178"/>
      <c r="C1642" s="178"/>
      <c r="D1642" s="178"/>
      <c r="E1642" s="557" t="s">
        <v>2902</v>
      </c>
      <c r="F1642" s="557"/>
      <c r="G1642" s="179">
        <f>SUM(G1640:G1641)</f>
        <v>4.2797910000000003</v>
      </c>
    </row>
    <row r="1643" spans="1:7" ht="14.25" x14ac:dyDescent="0.2">
      <c r="A1643" s="177"/>
      <c r="B1643" s="178"/>
      <c r="C1643" s="178"/>
      <c r="D1643" s="178"/>
      <c r="E1643" s="563" t="s">
        <v>2907</v>
      </c>
      <c r="F1643" s="563"/>
      <c r="G1643" s="180">
        <f>SUM(G1642,G1638)</f>
        <v>156.40578099999999</v>
      </c>
    </row>
    <row r="1644" spans="1:7" ht="14.25" x14ac:dyDescent="0.2">
      <c r="A1644" s="177"/>
      <c r="B1644" s="178"/>
      <c r="C1644" s="569"/>
      <c r="D1644" s="569"/>
      <c r="E1644" s="178"/>
      <c r="F1644" s="178"/>
      <c r="G1644" s="184"/>
    </row>
    <row r="1645" spans="1:7" ht="14.25" x14ac:dyDescent="0.2">
      <c r="A1645" s="570" t="s">
        <v>3333</v>
      </c>
      <c r="B1645" s="571"/>
      <c r="C1645" s="571"/>
      <c r="D1645" s="571"/>
      <c r="E1645" s="571"/>
      <c r="F1645" s="571"/>
      <c r="G1645" s="572"/>
    </row>
    <row r="1646" spans="1:7" ht="28.5" x14ac:dyDescent="0.2">
      <c r="A1646" s="558" t="s">
        <v>1495</v>
      </c>
      <c r="B1646" s="559"/>
      <c r="C1646" s="150" t="s">
        <v>2874</v>
      </c>
      <c r="D1646" s="150" t="s">
        <v>2875</v>
      </c>
      <c r="E1646" s="150" t="s">
        <v>2876</v>
      </c>
      <c r="F1646" s="150" t="s">
        <v>2877</v>
      </c>
      <c r="G1646" s="174" t="s">
        <v>127</v>
      </c>
    </row>
    <row r="1647" spans="1:7" ht="14.25" x14ac:dyDescent="0.2">
      <c r="A1647" s="175" t="s">
        <v>3292</v>
      </c>
      <c r="B1647" s="152" t="s">
        <v>3293</v>
      </c>
      <c r="C1647" s="151" t="s">
        <v>68</v>
      </c>
      <c r="D1647" s="151" t="s">
        <v>1</v>
      </c>
      <c r="E1647" s="153">
        <v>2.1000000000000001E-2</v>
      </c>
      <c r="F1647" s="154">
        <v>2.19</v>
      </c>
      <c r="G1647" s="176">
        <f t="shared" ref="G1647:G1648" si="262">F1647*E1647</f>
        <v>4.5990000000000003E-2</v>
      </c>
    </row>
    <row r="1648" spans="1:7" ht="14.25" x14ac:dyDescent="0.2">
      <c r="A1648" s="175" t="s">
        <v>3334</v>
      </c>
      <c r="B1648" s="152" t="s">
        <v>3335</v>
      </c>
      <c r="C1648" s="151" t="s">
        <v>68</v>
      </c>
      <c r="D1648" s="151" t="s">
        <v>1</v>
      </c>
      <c r="E1648" s="153">
        <v>1</v>
      </c>
      <c r="F1648" s="154">
        <v>134.31</v>
      </c>
      <c r="G1648" s="176">
        <f t="shared" si="262"/>
        <v>134.31</v>
      </c>
    </row>
    <row r="1649" spans="1:7" ht="14.25" x14ac:dyDescent="0.2">
      <c r="A1649" s="177"/>
      <c r="B1649" s="178"/>
      <c r="C1649" s="178"/>
      <c r="D1649" s="178"/>
      <c r="E1649" s="557" t="s">
        <v>2892</v>
      </c>
      <c r="F1649" s="557"/>
      <c r="G1649" s="179">
        <f>SUM(G1647:G1648)</f>
        <v>134.35598999999999</v>
      </c>
    </row>
    <row r="1650" spans="1:7" ht="28.5" x14ac:dyDescent="0.2">
      <c r="A1650" s="558" t="s">
        <v>2893</v>
      </c>
      <c r="B1650" s="559"/>
      <c r="C1650" s="150" t="s">
        <v>2874</v>
      </c>
      <c r="D1650" s="150" t="s">
        <v>2875</v>
      </c>
      <c r="E1650" s="150" t="s">
        <v>2876</v>
      </c>
      <c r="F1650" s="150" t="s">
        <v>2877</v>
      </c>
      <c r="G1650" s="174" t="s">
        <v>127</v>
      </c>
    </row>
    <row r="1651" spans="1:7" ht="14.25" x14ac:dyDescent="0.2">
      <c r="A1651" s="175" t="s">
        <v>2896</v>
      </c>
      <c r="B1651" s="152" t="s">
        <v>1866</v>
      </c>
      <c r="C1651" s="151" t="s">
        <v>68</v>
      </c>
      <c r="D1651" s="151" t="s">
        <v>1489</v>
      </c>
      <c r="E1651" s="153">
        <v>0.1164</v>
      </c>
      <c r="F1651" s="154">
        <v>35.69</v>
      </c>
      <c r="G1651" s="176">
        <f t="shared" ref="G1651:G1652" si="263">F1651*E1651</f>
        <v>4.1543159999999997</v>
      </c>
    </row>
    <row r="1652" spans="1:7" ht="14.25" x14ac:dyDescent="0.2">
      <c r="A1652" s="175" t="s">
        <v>2900</v>
      </c>
      <c r="B1652" s="152" t="s">
        <v>1487</v>
      </c>
      <c r="C1652" s="151" t="s">
        <v>68</v>
      </c>
      <c r="D1652" s="151" t="s">
        <v>1489</v>
      </c>
      <c r="E1652" s="153">
        <v>3.6700000000000003E-2</v>
      </c>
      <c r="F1652" s="154">
        <v>28.17</v>
      </c>
      <c r="G1652" s="176">
        <f t="shared" si="263"/>
        <v>1.0338390000000002</v>
      </c>
    </row>
    <row r="1653" spans="1:7" ht="14.25" x14ac:dyDescent="0.2">
      <c r="A1653" s="177"/>
      <c r="B1653" s="178"/>
      <c r="C1653" s="178"/>
      <c r="D1653" s="178"/>
      <c r="E1653" s="557" t="s">
        <v>2902</v>
      </c>
      <c r="F1653" s="557"/>
      <c r="G1653" s="179">
        <f>SUM(G1651:G1652)</f>
        <v>5.1881550000000001</v>
      </c>
    </row>
    <row r="1654" spans="1:7" ht="14.25" x14ac:dyDescent="0.2">
      <c r="A1654" s="177"/>
      <c r="B1654" s="178"/>
      <c r="C1654" s="178"/>
      <c r="D1654" s="178"/>
      <c r="E1654" s="563" t="s">
        <v>2907</v>
      </c>
      <c r="F1654" s="563"/>
      <c r="G1654" s="180">
        <f>SUM(G1653,G1649)</f>
        <v>139.54414499999999</v>
      </c>
    </row>
    <row r="1655" spans="1:7" ht="14.25" x14ac:dyDescent="0.2">
      <c r="A1655" s="177"/>
      <c r="B1655" s="178"/>
      <c r="C1655" s="569"/>
      <c r="D1655" s="569"/>
      <c r="E1655" s="178"/>
      <c r="F1655" s="178"/>
      <c r="G1655" s="184"/>
    </row>
    <row r="1656" spans="1:7" ht="14.25" x14ac:dyDescent="0.2">
      <c r="A1656" s="570" t="s">
        <v>3336</v>
      </c>
      <c r="B1656" s="571"/>
      <c r="C1656" s="571"/>
      <c r="D1656" s="571"/>
      <c r="E1656" s="571"/>
      <c r="F1656" s="571"/>
      <c r="G1656" s="572"/>
    </row>
    <row r="1657" spans="1:7" ht="28.5" x14ac:dyDescent="0.2">
      <c r="A1657" s="558" t="s">
        <v>1495</v>
      </c>
      <c r="B1657" s="559"/>
      <c r="C1657" s="150" t="s">
        <v>2874</v>
      </c>
      <c r="D1657" s="150" t="s">
        <v>2875</v>
      </c>
      <c r="E1657" s="150" t="s">
        <v>2876</v>
      </c>
      <c r="F1657" s="150" t="s">
        <v>2877</v>
      </c>
      <c r="G1657" s="174" t="s">
        <v>127</v>
      </c>
    </row>
    <row r="1658" spans="1:7" ht="14.25" x14ac:dyDescent="0.2">
      <c r="A1658" s="175" t="s">
        <v>3292</v>
      </c>
      <c r="B1658" s="152" t="s">
        <v>3293</v>
      </c>
      <c r="C1658" s="151" t="s">
        <v>68</v>
      </c>
      <c r="D1658" s="151" t="s">
        <v>1</v>
      </c>
      <c r="E1658" s="153">
        <v>2.1000000000000001E-2</v>
      </c>
      <c r="F1658" s="154">
        <v>2.19</v>
      </c>
      <c r="G1658" s="176">
        <f t="shared" ref="G1658:G1659" si="264">F1658*E1658</f>
        <v>4.5990000000000003E-2</v>
      </c>
    </row>
    <row r="1659" spans="1:7" ht="14.25" x14ac:dyDescent="0.2">
      <c r="A1659" s="175" t="s">
        <v>3331</v>
      </c>
      <c r="B1659" s="152" t="s">
        <v>3332</v>
      </c>
      <c r="C1659" s="151" t="s">
        <v>68</v>
      </c>
      <c r="D1659" s="151" t="s">
        <v>1</v>
      </c>
      <c r="E1659" s="153">
        <v>1</v>
      </c>
      <c r="F1659" s="154">
        <v>152.08000000000001</v>
      </c>
      <c r="G1659" s="176">
        <f t="shared" si="264"/>
        <v>152.08000000000001</v>
      </c>
    </row>
    <row r="1660" spans="1:7" ht="14.25" x14ac:dyDescent="0.2">
      <c r="A1660" s="177"/>
      <c r="B1660" s="178"/>
      <c r="C1660" s="178"/>
      <c r="D1660" s="178"/>
      <c r="E1660" s="557" t="s">
        <v>2892</v>
      </c>
      <c r="F1660" s="557"/>
      <c r="G1660" s="179">
        <f>SUM(G1658:G1659)</f>
        <v>152.12599</v>
      </c>
    </row>
    <row r="1661" spans="1:7" ht="28.5" x14ac:dyDescent="0.2">
      <c r="A1661" s="558" t="s">
        <v>2893</v>
      </c>
      <c r="B1661" s="559"/>
      <c r="C1661" s="150" t="s">
        <v>2874</v>
      </c>
      <c r="D1661" s="150" t="s">
        <v>2875</v>
      </c>
      <c r="E1661" s="150" t="s">
        <v>2876</v>
      </c>
      <c r="F1661" s="150" t="s">
        <v>2877</v>
      </c>
      <c r="G1661" s="174" t="s">
        <v>127</v>
      </c>
    </row>
    <row r="1662" spans="1:7" ht="14.25" x14ac:dyDescent="0.2">
      <c r="A1662" s="175" t="s">
        <v>2896</v>
      </c>
      <c r="B1662" s="152" t="s">
        <v>1866</v>
      </c>
      <c r="C1662" s="151" t="s">
        <v>68</v>
      </c>
      <c r="D1662" s="151" t="s">
        <v>1489</v>
      </c>
      <c r="E1662" s="153">
        <v>9.6000000000000002E-2</v>
      </c>
      <c r="F1662" s="154">
        <v>35.69</v>
      </c>
      <c r="G1662" s="176">
        <f t="shared" ref="G1662:G1663" si="265">F1662*E1662</f>
        <v>3.42624</v>
      </c>
    </row>
    <row r="1663" spans="1:7" ht="14.25" x14ac:dyDescent="0.2">
      <c r="A1663" s="175" t="s">
        <v>2900</v>
      </c>
      <c r="B1663" s="152" t="s">
        <v>1487</v>
      </c>
      <c r="C1663" s="151" t="s">
        <v>68</v>
      </c>
      <c r="D1663" s="151" t="s">
        <v>1489</v>
      </c>
      <c r="E1663" s="153">
        <v>3.0300000000000001E-2</v>
      </c>
      <c r="F1663" s="154">
        <v>28.17</v>
      </c>
      <c r="G1663" s="176">
        <f t="shared" si="265"/>
        <v>0.85355100000000006</v>
      </c>
    </row>
    <row r="1664" spans="1:7" ht="14.25" customHeight="1" x14ac:dyDescent="0.2">
      <c r="A1664" s="177"/>
      <c r="B1664" s="178"/>
      <c r="C1664" s="178"/>
      <c r="D1664" s="178"/>
      <c r="E1664" s="557" t="s">
        <v>2902</v>
      </c>
      <c r="F1664" s="557"/>
      <c r="G1664" s="179">
        <f>SUM(G1662:G1663)</f>
        <v>4.2797910000000003</v>
      </c>
    </row>
    <row r="1665" spans="1:7" ht="14.25" x14ac:dyDescent="0.2">
      <c r="A1665" s="177"/>
      <c r="B1665" s="178"/>
      <c r="C1665" s="178"/>
      <c r="D1665" s="178"/>
      <c r="E1665" s="563" t="s">
        <v>2907</v>
      </c>
      <c r="F1665" s="563"/>
      <c r="G1665" s="180">
        <f>SUM(G1664,G1660)</f>
        <v>156.40578099999999</v>
      </c>
    </row>
    <row r="1666" spans="1:7" ht="14.25" x14ac:dyDescent="0.2">
      <c r="A1666" s="177"/>
      <c r="B1666" s="178"/>
      <c r="C1666" s="569"/>
      <c r="D1666" s="569"/>
      <c r="E1666" s="178"/>
      <c r="F1666" s="178"/>
      <c r="G1666" s="184"/>
    </row>
    <row r="1667" spans="1:7" ht="14.25" x14ac:dyDescent="0.2">
      <c r="A1667" s="570" t="s">
        <v>3337</v>
      </c>
      <c r="B1667" s="571"/>
      <c r="C1667" s="571"/>
      <c r="D1667" s="571"/>
      <c r="E1667" s="571"/>
      <c r="F1667" s="571"/>
      <c r="G1667" s="572"/>
    </row>
    <row r="1668" spans="1:7" ht="28.5" x14ac:dyDescent="0.2">
      <c r="A1668" s="558" t="s">
        <v>1495</v>
      </c>
      <c r="B1668" s="559"/>
      <c r="C1668" s="150" t="s">
        <v>2874</v>
      </c>
      <c r="D1668" s="150" t="s">
        <v>2875</v>
      </c>
      <c r="E1668" s="150" t="s">
        <v>2876</v>
      </c>
      <c r="F1668" s="150" t="s">
        <v>2877</v>
      </c>
      <c r="G1668" s="174" t="s">
        <v>127</v>
      </c>
    </row>
    <row r="1669" spans="1:7" ht="14.25" x14ac:dyDescent="0.2">
      <c r="A1669" s="175" t="s">
        <v>3292</v>
      </c>
      <c r="B1669" s="152" t="s">
        <v>3293</v>
      </c>
      <c r="C1669" s="151" t="s">
        <v>68</v>
      </c>
      <c r="D1669" s="151" t="s">
        <v>1</v>
      </c>
      <c r="E1669" s="153">
        <v>4.2000000000000003E-2</v>
      </c>
      <c r="F1669" s="154">
        <v>2.19</v>
      </c>
      <c r="G1669" s="176">
        <f t="shared" ref="G1669:G1670" si="266">F1669*E1669</f>
        <v>9.1980000000000006E-2</v>
      </c>
    </row>
    <row r="1670" spans="1:7" ht="14.25" x14ac:dyDescent="0.2">
      <c r="A1670" s="175" t="s">
        <v>3338</v>
      </c>
      <c r="B1670" s="152" t="s">
        <v>3339</v>
      </c>
      <c r="C1670" s="151" t="s">
        <v>68</v>
      </c>
      <c r="D1670" s="151" t="s">
        <v>1</v>
      </c>
      <c r="E1670" s="153">
        <v>1</v>
      </c>
      <c r="F1670" s="154">
        <v>353.51</v>
      </c>
      <c r="G1670" s="176">
        <f t="shared" si="266"/>
        <v>353.51</v>
      </c>
    </row>
    <row r="1671" spans="1:7" ht="14.25" x14ac:dyDescent="0.2">
      <c r="A1671" s="177"/>
      <c r="B1671" s="178"/>
      <c r="C1671" s="178"/>
      <c r="D1671" s="178"/>
      <c r="E1671" s="557" t="s">
        <v>2892</v>
      </c>
      <c r="F1671" s="557"/>
      <c r="G1671" s="179">
        <f>SUM(G1669:G1670)</f>
        <v>353.60197999999997</v>
      </c>
    </row>
    <row r="1672" spans="1:7" ht="28.5" x14ac:dyDescent="0.2">
      <c r="A1672" s="558" t="s">
        <v>2893</v>
      </c>
      <c r="B1672" s="559"/>
      <c r="C1672" s="150" t="s">
        <v>2874</v>
      </c>
      <c r="D1672" s="150" t="s">
        <v>2875</v>
      </c>
      <c r="E1672" s="150" t="s">
        <v>2876</v>
      </c>
      <c r="F1672" s="150" t="s">
        <v>2877</v>
      </c>
      <c r="G1672" s="174" t="s">
        <v>127</v>
      </c>
    </row>
    <row r="1673" spans="1:7" ht="14.25" x14ac:dyDescent="0.2">
      <c r="A1673" s="175" t="s">
        <v>2896</v>
      </c>
      <c r="B1673" s="152" t="s">
        <v>1866</v>
      </c>
      <c r="C1673" s="151" t="s">
        <v>68</v>
      </c>
      <c r="D1673" s="151" t="s">
        <v>1489</v>
      </c>
      <c r="E1673" s="153">
        <v>0.46300000000000002</v>
      </c>
      <c r="F1673" s="154">
        <v>35.69</v>
      </c>
      <c r="G1673" s="176">
        <f t="shared" ref="G1673:G1674" si="267">F1673*E1673</f>
        <v>16.524470000000001</v>
      </c>
    </row>
    <row r="1674" spans="1:7" ht="14.25" x14ac:dyDescent="0.2">
      <c r="A1674" s="175" t="s">
        <v>2900</v>
      </c>
      <c r="B1674" s="152" t="s">
        <v>1487</v>
      </c>
      <c r="C1674" s="151" t="s">
        <v>68</v>
      </c>
      <c r="D1674" s="151" t="s">
        <v>1489</v>
      </c>
      <c r="E1674" s="153">
        <v>0.1459</v>
      </c>
      <c r="F1674" s="154">
        <v>28.17</v>
      </c>
      <c r="G1674" s="176">
        <f t="shared" si="267"/>
        <v>4.1100030000000007</v>
      </c>
    </row>
    <row r="1675" spans="1:7" ht="14.25" x14ac:dyDescent="0.2">
      <c r="A1675" s="177"/>
      <c r="B1675" s="178"/>
      <c r="C1675" s="178"/>
      <c r="D1675" s="178"/>
      <c r="E1675" s="557" t="s">
        <v>2902</v>
      </c>
      <c r="F1675" s="557"/>
      <c r="G1675" s="179">
        <f>SUM(G1673:G1674)</f>
        <v>20.634473</v>
      </c>
    </row>
    <row r="1676" spans="1:7" ht="14.25" x14ac:dyDescent="0.2">
      <c r="A1676" s="177"/>
      <c r="B1676" s="178"/>
      <c r="C1676" s="178"/>
      <c r="D1676" s="178"/>
      <c r="E1676" s="563" t="s">
        <v>2907</v>
      </c>
      <c r="F1676" s="563"/>
      <c r="G1676" s="180">
        <f>SUM(G1675,G1671)</f>
        <v>374.23645299999998</v>
      </c>
    </row>
    <row r="1677" spans="1:7" ht="14.25" x14ac:dyDescent="0.2">
      <c r="A1677" s="177"/>
      <c r="B1677" s="178"/>
      <c r="C1677" s="569"/>
      <c r="D1677" s="569"/>
      <c r="E1677" s="178"/>
      <c r="F1677" s="178"/>
      <c r="G1677" s="184"/>
    </row>
    <row r="1678" spans="1:7" ht="14.25" x14ac:dyDescent="0.2">
      <c r="A1678" s="570" t="s">
        <v>3340</v>
      </c>
      <c r="B1678" s="571"/>
      <c r="C1678" s="571"/>
      <c r="D1678" s="571"/>
      <c r="E1678" s="571"/>
      <c r="F1678" s="571"/>
      <c r="G1678" s="572"/>
    </row>
    <row r="1679" spans="1:7" ht="28.5" x14ac:dyDescent="0.2">
      <c r="A1679" s="558" t="s">
        <v>1495</v>
      </c>
      <c r="B1679" s="559"/>
      <c r="C1679" s="150" t="s">
        <v>2874</v>
      </c>
      <c r="D1679" s="150" t="s">
        <v>2875</v>
      </c>
      <c r="E1679" s="150" t="s">
        <v>2876</v>
      </c>
      <c r="F1679" s="150" t="s">
        <v>2877</v>
      </c>
      <c r="G1679" s="174" t="s">
        <v>127</v>
      </c>
    </row>
    <row r="1680" spans="1:7" ht="14.25" x14ac:dyDescent="0.2">
      <c r="A1680" s="175" t="s">
        <v>3341</v>
      </c>
      <c r="B1680" s="152" t="s">
        <v>61</v>
      </c>
      <c r="C1680" s="151" t="s">
        <v>68</v>
      </c>
      <c r="D1680" s="151" t="s">
        <v>1</v>
      </c>
      <c r="E1680" s="153">
        <v>1</v>
      </c>
      <c r="F1680" s="154">
        <v>83.31</v>
      </c>
      <c r="G1680" s="176">
        <f t="shared" ref="G1680" si="268">F1680*E1680</f>
        <v>83.31</v>
      </c>
    </row>
    <row r="1681" spans="1:7" ht="14.25" x14ac:dyDescent="0.2">
      <c r="A1681" s="177"/>
      <c r="B1681" s="178"/>
      <c r="C1681" s="178"/>
      <c r="D1681" s="178"/>
      <c r="E1681" s="557" t="s">
        <v>2892</v>
      </c>
      <c r="F1681" s="557"/>
      <c r="G1681" s="179">
        <f>G1680</f>
        <v>83.31</v>
      </c>
    </row>
    <row r="1682" spans="1:7" ht="28.5" x14ac:dyDescent="0.2">
      <c r="A1682" s="558" t="s">
        <v>2893</v>
      </c>
      <c r="B1682" s="559"/>
      <c r="C1682" s="150" t="s">
        <v>2874</v>
      </c>
      <c r="D1682" s="150" t="s">
        <v>2875</v>
      </c>
      <c r="E1682" s="150" t="s">
        <v>2876</v>
      </c>
      <c r="F1682" s="150" t="s">
        <v>2877</v>
      </c>
      <c r="G1682" s="174" t="s">
        <v>127</v>
      </c>
    </row>
    <row r="1683" spans="1:7" ht="14.25" x14ac:dyDescent="0.2">
      <c r="A1683" s="175" t="s">
        <v>2894</v>
      </c>
      <c r="B1683" s="152" t="s">
        <v>1999</v>
      </c>
      <c r="C1683" s="151" t="s">
        <v>68</v>
      </c>
      <c r="D1683" s="151" t="s">
        <v>1489</v>
      </c>
      <c r="E1683" s="153">
        <v>0.5</v>
      </c>
      <c r="F1683" s="154">
        <v>29.77</v>
      </c>
      <c r="G1683" s="176">
        <f t="shared" ref="G1683:G1684" si="269">F1683*E1683</f>
        <v>14.885</v>
      </c>
    </row>
    <row r="1684" spans="1:7" ht="14.25" x14ac:dyDescent="0.2">
      <c r="A1684" s="175" t="s">
        <v>2896</v>
      </c>
      <c r="B1684" s="152" t="s">
        <v>1866</v>
      </c>
      <c r="C1684" s="151" t="s">
        <v>68</v>
      </c>
      <c r="D1684" s="151" t="s">
        <v>1489</v>
      </c>
      <c r="E1684" s="153">
        <v>0.5</v>
      </c>
      <c r="F1684" s="154">
        <v>35.69</v>
      </c>
      <c r="G1684" s="176">
        <f t="shared" si="269"/>
        <v>17.844999999999999</v>
      </c>
    </row>
    <row r="1685" spans="1:7" ht="14.25" x14ac:dyDescent="0.2">
      <c r="A1685" s="177"/>
      <c r="B1685" s="178"/>
      <c r="C1685" s="178"/>
      <c r="D1685" s="178"/>
      <c r="E1685" s="557" t="s">
        <v>2902</v>
      </c>
      <c r="F1685" s="557"/>
      <c r="G1685" s="179">
        <f>SUM(G1683:G1684)</f>
        <v>32.729999999999997</v>
      </c>
    </row>
    <row r="1686" spans="1:7" ht="14.25" x14ac:dyDescent="0.2">
      <c r="A1686" s="177"/>
      <c r="B1686" s="178"/>
      <c r="C1686" s="178"/>
      <c r="D1686" s="178"/>
      <c r="E1686" s="563" t="s">
        <v>2907</v>
      </c>
      <c r="F1686" s="563"/>
      <c r="G1686" s="180">
        <f>SUM(G1685,G1681)</f>
        <v>116.03999999999999</v>
      </c>
    </row>
    <row r="1687" spans="1:7" ht="14.25" x14ac:dyDescent="0.2">
      <c r="A1687" s="177"/>
      <c r="B1687" s="178"/>
      <c r="C1687" s="569"/>
      <c r="D1687" s="569"/>
      <c r="E1687" s="178"/>
      <c r="F1687" s="178"/>
      <c r="G1687" s="184"/>
    </row>
    <row r="1688" spans="1:7" ht="14.25" x14ac:dyDescent="0.2">
      <c r="A1688" s="570" t="s">
        <v>3342</v>
      </c>
      <c r="B1688" s="571"/>
      <c r="C1688" s="571"/>
      <c r="D1688" s="571"/>
      <c r="E1688" s="571"/>
      <c r="F1688" s="571"/>
      <c r="G1688" s="572"/>
    </row>
    <row r="1689" spans="1:7" ht="28.5" x14ac:dyDescent="0.2">
      <c r="A1689" s="558" t="s">
        <v>1495</v>
      </c>
      <c r="B1689" s="559"/>
      <c r="C1689" s="150" t="s">
        <v>2874</v>
      </c>
      <c r="D1689" s="150" t="s">
        <v>2875</v>
      </c>
      <c r="E1689" s="150" t="s">
        <v>2876</v>
      </c>
      <c r="F1689" s="150" t="s">
        <v>2877</v>
      </c>
      <c r="G1689" s="174" t="s">
        <v>127</v>
      </c>
    </row>
    <row r="1690" spans="1:7" ht="14.25" x14ac:dyDescent="0.2">
      <c r="A1690" s="175" t="s">
        <v>3343</v>
      </c>
      <c r="B1690" s="152" t="s">
        <v>62</v>
      </c>
      <c r="C1690" s="151" t="s">
        <v>68</v>
      </c>
      <c r="D1690" s="151" t="s">
        <v>1</v>
      </c>
      <c r="E1690" s="153">
        <v>1</v>
      </c>
      <c r="F1690" s="154">
        <v>15</v>
      </c>
      <c r="G1690" s="176">
        <f t="shared" ref="G1690" si="270">F1690*E1690</f>
        <v>15</v>
      </c>
    </row>
    <row r="1691" spans="1:7" ht="14.25" x14ac:dyDescent="0.2">
      <c r="A1691" s="177"/>
      <c r="B1691" s="178"/>
      <c r="C1691" s="178"/>
      <c r="D1691" s="178"/>
      <c r="E1691" s="557" t="s">
        <v>2892</v>
      </c>
      <c r="F1691" s="557"/>
      <c r="G1691" s="179">
        <f>G1690</f>
        <v>15</v>
      </c>
    </row>
    <row r="1692" spans="1:7" ht="28.5" x14ac:dyDescent="0.2">
      <c r="A1692" s="558" t="s">
        <v>2893</v>
      </c>
      <c r="B1692" s="559"/>
      <c r="C1692" s="150" t="s">
        <v>2874</v>
      </c>
      <c r="D1692" s="150" t="s">
        <v>2875</v>
      </c>
      <c r="E1692" s="150" t="s">
        <v>2876</v>
      </c>
      <c r="F1692" s="150" t="s">
        <v>2877</v>
      </c>
      <c r="G1692" s="174" t="s">
        <v>127</v>
      </c>
    </row>
    <row r="1693" spans="1:7" ht="14.25" x14ac:dyDescent="0.2">
      <c r="A1693" s="175" t="s">
        <v>2894</v>
      </c>
      <c r="B1693" s="152" t="s">
        <v>1999</v>
      </c>
      <c r="C1693" s="151" t="s">
        <v>68</v>
      </c>
      <c r="D1693" s="151" t="s">
        <v>1489</v>
      </c>
      <c r="E1693" s="153">
        <v>0.3715</v>
      </c>
      <c r="F1693" s="154">
        <v>29.77</v>
      </c>
      <c r="G1693" s="176">
        <f t="shared" ref="G1693:G1694" si="271">F1693*E1693</f>
        <v>11.059555</v>
      </c>
    </row>
    <row r="1694" spans="1:7" ht="14.25" x14ac:dyDescent="0.2">
      <c r="A1694" s="175" t="s">
        <v>2896</v>
      </c>
      <c r="B1694" s="152" t="s">
        <v>1866</v>
      </c>
      <c r="C1694" s="151" t="s">
        <v>68</v>
      </c>
      <c r="D1694" s="151" t="s">
        <v>1489</v>
      </c>
      <c r="E1694" s="153">
        <f>E1693</f>
        <v>0.3715</v>
      </c>
      <c r="F1694" s="154">
        <v>35.69</v>
      </c>
      <c r="G1694" s="176">
        <f t="shared" si="271"/>
        <v>13.258834999999999</v>
      </c>
    </row>
    <row r="1695" spans="1:7" ht="14.25" x14ac:dyDescent="0.2">
      <c r="A1695" s="177"/>
      <c r="B1695" s="178"/>
      <c r="C1695" s="178"/>
      <c r="D1695" s="178"/>
      <c r="E1695" s="557" t="s">
        <v>2902</v>
      </c>
      <c r="F1695" s="557"/>
      <c r="G1695" s="179">
        <f>SUM(G1693:G1694)</f>
        <v>24.318390000000001</v>
      </c>
    </row>
    <row r="1696" spans="1:7" ht="14.25" x14ac:dyDescent="0.2">
      <c r="A1696" s="177"/>
      <c r="B1696" s="178"/>
      <c r="C1696" s="178"/>
      <c r="D1696" s="178"/>
      <c r="E1696" s="563" t="s">
        <v>2907</v>
      </c>
      <c r="F1696" s="563"/>
      <c r="G1696" s="180">
        <f>SUM(G1695,G1691)</f>
        <v>39.318390000000001</v>
      </c>
    </row>
    <row r="1697" spans="1:7" ht="14.25" x14ac:dyDescent="0.2">
      <c r="A1697" s="177"/>
      <c r="B1697" s="178"/>
      <c r="C1697" s="569"/>
      <c r="D1697" s="569"/>
      <c r="E1697" s="178"/>
      <c r="F1697" s="178"/>
      <c r="G1697" s="184"/>
    </row>
    <row r="1698" spans="1:7" ht="14.25" x14ac:dyDescent="0.2">
      <c r="A1698" s="570" t="s">
        <v>3344</v>
      </c>
      <c r="B1698" s="571"/>
      <c r="C1698" s="571"/>
      <c r="D1698" s="571"/>
      <c r="E1698" s="571"/>
      <c r="F1698" s="571"/>
      <c r="G1698" s="572"/>
    </row>
    <row r="1699" spans="1:7" ht="28.5" x14ac:dyDescent="0.2">
      <c r="A1699" s="558" t="s">
        <v>1495</v>
      </c>
      <c r="B1699" s="559"/>
      <c r="C1699" s="150" t="s">
        <v>2874</v>
      </c>
      <c r="D1699" s="150" t="s">
        <v>2875</v>
      </c>
      <c r="E1699" s="150" t="s">
        <v>2876</v>
      </c>
      <c r="F1699" s="150" t="s">
        <v>2877</v>
      </c>
      <c r="G1699" s="174" t="s">
        <v>127</v>
      </c>
    </row>
    <row r="1700" spans="1:7" ht="14.25" x14ac:dyDescent="0.2">
      <c r="A1700" s="175" t="s">
        <v>3345</v>
      </c>
      <c r="B1700" s="152" t="s">
        <v>1868</v>
      </c>
      <c r="C1700" s="151" t="s">
        <v>68</v>
      </c>
      <c r="D1700" s="151" t="s">
        <v>1</v>
      </c>
      <c r="E1700" s="153">
        <v>1</v>
      </c>
      <c r="F1700" s="154">
        <v>185.78</v>
      </c>
      <c r="G1700" s="176">
        <f t="shared" ref="G1700:G1701" si="272">F1700*E1700</f>
        <v>185.78</v>
      </c>
    </row>
    <row r="1701" spans="1:7" ht="28.5" x14ac:dyDescent="0.2">
      <c r="A1701" s="175" t="s">
        <v>3305</v>
      </c>
      <c r="B1701" s="152" t="s">
        <v>1870</v>
      </c>
      <c r="C1701" s="151" t="s">
        <v>68</v>
      </c>
      <c r="D1701" s="151" t="s">
        <v>1</v>
      </c>
      <c r="E1701" s="153">
        <v>6</v>
      </c>
      <c r="F1701" s="154">
        <v>17.95</v>
      </c>
      <c r="G1701" s="176">
        <f t="shared" si="272"/>
        <v>107.69999999999999</v>
      </c>
    </row>
    <row r="1702" spans="1:7" ht="14.25" x14ac:dyDescent="0.2">
      <c r="A1702" s="177"/>
      <c r="B1702" s="178"/>
      <c r="C1702" s="178"/>
      <c r="D1702" s="178"/>
      <c r="E1702" s="557" t="s">
        <v>2892</v>
      </c>
      <c r="F1702" s="557"/>
      <c r="G1702" s="179">
        <f>SUM(G1700:G1701)</f>
        <v>293.48</v>
      </c>
    </row>
    <row r="1703" spans="1:7" ht="28.5" x14ac:dyDescent="0.2">
      <c r="A1703" s="558" t="s">
        <v>2893</v>
      </c>
      <c r="B1703" s="559"/>
      <c r="C1703" s="150" t="s">
        <v>2874</v>
      </c>
      <c r="D1703" s="150" t="s">
        <v>2875</v>
      </c>
      <c r="E1703" s="150" t="s">
        <v>2876</v>
      </c>
      <c r="F1703" s="150" t="s">
        <v>2877</v>
      </c>
      <c r="G1703" s="174" t="s">
        <v>127</v>
      </c>
    </row>
    <row r="1704" spans="1:7" ht="14.25" x14ac:dyDescent="0.2">
      <c r="A1704" s="175" t="s">
        <v>2896</v>
      </c>
      <c r="B1704" s="152" t="s">
        <v>1866</v>
      </c>
      <c r="C1704" s="151" t="s">
        <v>68</v>
      </c>
      <c r="D1704" s="151" t="s">
        <v>1489</v>
      </c>
      <c r="E1704" s="153">
        <v>0.92779999999999996</v>
      </c>
      <c r="F1704" s="154">
        <v>35.69</v>
      </c>
      <c r="G1704" s="176">
        <f t="shared" ref="G1704:G1705" si="273">F1704*E1704</f>
        <v>33.113181999999995</v>
      </c>
    </row>
    <row r="1705" spans="1:7" ht="14.25" x14ac:dyDescent="0.2">
      <c r="A1705" s="175" t="s">
        <v>2900</v>
      </c>
      <c r="B1705" s="152" t="s">
        <v>1487</v>
      </c>
      <c r="C1705" s="151" t="s">
        <v>68</v>
      </c>
      <c r="D1705" s="151" t="s">
        <v>1489</v>
      </c>
      <c r="E1705" s="153">
        <v>0.29880000000000001</v>
      </c>
      <c r="F1705" s="154">
        <v>28.17</v>
      </c>
      <c r="G1705" s="176">
        <f t="shared" si="273"/>
        <v>8.4171960000000006</v>
      </c>
    </row>
    <row r="1706" spans="1:7" ht="14.25" x14ac:dyDescent="0.2">
      <c r="A1706" s="177"/>
      <c r="B1706" s="178"/>
      <c r="C1706" s="178"/>
      <c r="D1706" s="178"/>
      <c r="E1706" s="557" t="s">
        <v>2902</v>
      </c>
      <c r="F1706" s="557"/>
      <c r="G1706" s="179">
        <f>SUM(G1704:G1705)</f>
        <v>41.530377999999999</v>
      </c>
    </row>
    <row r="1707" spans="1:7" ht="14.25" x14ac:dyDescent="0.2">
      <c r="A1707" s="177"/>
      <c r="B1707" s="178"/>
      <c r="C1707" s="178"/>
      <c r="D1707" s="178"/>
      <c r="E1707" s="563" t="s">
        <v>2907</v>
      </c>
      <c r="F1707" s="563"/>
      <c r="G1707" s="180">
        <f>SUM(G1706,G1702)</f>
        <v>335.010378</v>
      </c>
    </row>
    <row r="1708" spans="1:7" ht="14.25" x14ac:dyDescent="0.2">
      <c r="A1708" s="177"/>
      <c r="B1708" s="178"/>
      <c r="C1708" s="569"/>
      <c r="D1708" s="569"/>
      <c r="E1708" s="178"/>
      <c r="F1708" s="178"/>
      <c r="G1708" s="184"/>
    </row>
    <row r="1709" spans="1:7" ht="14.25" x14ac:dyDescent="0.2">
      <c r="A1709" s="570" t="s">
        <v>3346</v>
      </c>
      <c r="B1709" s="571"/>
      <c r="C1709" s="571"/>
      <c r="D1709" s="571"/>
      <c r="E1709" s="571"/>
      <c r="F1709" s="571"/>
      <c r="G1709" s="572"/>
    </row>
    <row r="1710" spans="1:7" ht="28.5" x14ac:dyDescent="0.2">
      <c r="A1710" s="558" t="s">
        <v>1495</v>
      </c>
      <c r="B1710" s="559"/>
      <c r="C1710" s="150" t="s">
        <v>2874</v>
      </c>
      <c r="D1710" s="150" t="s">
        <v>2875</v>
      </c>
      <c r="E1710" s="150" t="s">
        <v>2876</v>
      </c>
      <c r="F1710" s="150" t="s">
        <v>2877</v>
      </c>
      <c r="G1710" s="174" t="s">
        <v>127</v>
      </c>
    </row>
    <row r="1711" spans="1:7" ht="28.5" x14ac:dyDescent="0.2">
      <c r="A1711" s="175" t="s">
        <v>3347</v>
      </c>
      <c r="B1711" s="152" t="s">
        <v>3348</v>
      </c>
      <c r="C1711" s="151" t="s">
        <v>3070</v>
      </c>
      <c r="D1711" s="151" t="s">
        <v>1</v>
      </c>
      <c r="E1711" s="153">
        <v>1</v>
      </c>
      <c r="F1711" s="154">
        <v>611.61</v>
      </c>
      <c r="G1711" s="176">
        <f t="shared" ref="G1711" si="274">F1711*E1711</f>
        <v>611.61</v>
      </c>
    </row>
    <row r="1712" spans="1:7" ht="14.25" x14ac:dyDescent="0.2">
      <c r="A1712" s="177"/>
      <c r="B1712" s="178"/>
      <c r="C1712" s="178"/>
      <c r="D1712" s="178"/>
      <c r="E1712" s="557" t="s">
        <v>2892</v>
      </c>
      <c r="F1712" s="557"/>
      <c r="G1712" s="179">
        <f>G1711</f>
        <v>611.61</v>
      </c>
    </row>
    <row r="1713" spans="1:7" ht="28.5" x14ac:dyDescent="0.2">
      <c r="A1713" s="558" t="s">
        <v>2893</v>
      </c>
      <c r="B1713" s="559"/>
      <c r="C1713" s="150" t="s">
        <v>2874</v>
      </c>
      <c r="D1713" s="150" t="s">
        <v>2875</v>
      </c>
      <c r="E1713" s="150" t="s">
        <v>2876</v>
      </c>
      <c r="F1713" s="150" t="s">
        <v>2877</v>
      </c>
      <c r="G1713" s="174" t="s">
        <v>127</v>
      </c>
    </row>
    <row r="1714" spans="1:7" ht="14.25" x14ac:dyDescent="0.2">
      <c r="A1714" s="175" t="s">
        <v>2894</v>
      </c>
      <c r="B1714" s="152" t="s">
        <v>1999</v>
      </c>
      <c r="C1714" s="151" t="s">
        <v>68</v>
      </c>
      <c r="D1714" s="151" t="s">
        <v>1489</v>
      </c>
      <c r="E1714" s="153">
        <v>0.3</v>
      </c>
      <c r="F1714" s="154">
        <v>29.77</v>
      </c>
      <c r="G1714" s="176">
        <f t="shared" ref="G1714" si="275">F1714*E1714</f>
        <v>8.9309999999999992</v>
      </c>
    </row>
    <row r="1715" spans="1:7" ht="14.25" x14ac:dyDescent="0.2">
      <c r="A1715" s="175" t="s">
        <v>2896</v>
      </c>
      <c r="B1715" s="152" t="s">
        <v>1866</v>
      </c>
      <c r="C1715" s="151" t="s">
        <v>68</v>
      </c>
      <c r="D1715" s="151" t="s">
        <v>1489</v>
      </c>
      <c r="E1715" s="153">
        <v>0.5</v>
      </c>
      <c r="F1715" s="154">
        <v>35.69</v>
      </c>
      <c r="G1715" s="176">
        <f>F1715*E1715</f>
        <v>17.844999999999999</v>
      </c>
    </row>
    <row r="1716" spans="1:7" ht="14.25" x14ac:dyDescent="0.2">
      <c r="A1716" s="177"/>
      <c r="B1716" s="178"/>
      <c r="C1716" s="178"/>
      <c r="D1716" s="178"/>
      <c r="E1716" s="557" t="s">
        <v>2902</v>
      </c>
      <c r="F1716" s="557"/>
      <c r="G1716" s="179">
        <f>SUM(G1714:G1715)</f>
        <v>26.775999999999996</v>
      </c>
    </row>
    <row r="1717" spans="1:7" ht="14.25" x14ac:dyDescent="0.2">
      <c r="A1717" s="177"/>
      <c r="B1717" s="178"/>
      <c r="C1717" s="178"/>
      <c r="D1717" s="178"/>
      <c r="E1717" s="563" t="s">
        <v>2907</v>
      </c>
      <c r="F1717" s="563"/>
      <c r="G1717" s="180">
        <f>SUM(G1716,G1712)</f>
        <v>638.38599999999997</v>
      </c>
    </row>
    <row r="1718" spans="1:7" ht="14.25" x14ac:dyDescent="0.2">
      <c r="A1718" s="177"/>
      <c r="B1718" s="178"/>
      <c r="C1718" s="569"/>
      <c r="D1718" s="569"/>
      <c r="E1718" s="178"/>
      <c r="F1718" s="178"/>
      <c r="G1718" s="184"/>
    </row>
    <row r="1719" spans="1:7" ht="14.25" x14ac:dyDescent="0.2">
      <c r="A1719" s="570" t="s">
        <v>3349</v>
      </c>
      <c r="B1719" s="571"/>
      <c r="C1719" s="571"/>
      <c r="D1719" s="571"/>
      <c r="E1719" s="571"/>
      <c r="F1719" s="571"/>
      <c r="G1719" s="572"/>
    </row>
    <row r="1720" spans="1:7" ht="28.5" x14ac:dyDescent="0.2">
      <c r="A1720" s="558" t="s">
        <v>1495</v>
      </c>
      <c r="B1720" s="559"/>
      <c r="C1720" s="150" t="s">
        <v>2874</v>
      </c>
      <c r="D1720" s="150" t="s">
        <v>2875</v>
      </c>
      <c r="E1720" s="150" t="s">
        <v>2876</v>
      </c>
      <c r="F1720" s="150" t="s">
        <v>2877</v>
      </c>
      <c r="G1720" s="174" t="s">
        <v>127</v>
      </c>
    </row>
    <row r="1721" spans="1:7" ht="14.25" x14ac:dyDescent="0.2">
      <c r="A1721" s="175" t="s">
        <v>3350</v>
      </c>
      <c r="B1721" s="152" t="s">
        <v>117</v>
      </c>
      <c r="C1721" s="151" t="s">
        <v>68</v>
      </c>
      <c r="D1721" s="151" t="s">
        <v>1</v>
      </c>
      <c r="E1721" s="153">
        <v>1</v>
      </c>
      <c r="F1721" s="154">
        <v>7.8</v>
      </c>
      <c r="G1721" s="176">
        <f t="shared" ref="G1721:G1722" si="276">F1721*E1721</f>
        <v>7.8</v>
      </c>
    </row>
    <row r="1722" spans="1:7" ht="14.25" x14ac:dyDescent="0.2">
      <c r="A1722" s="175" t="s">
        <v>3287</v>
      </c>
      <c r="B1722" s="152" t="s">
        <v>3288</v>
      </c>
      <c r="C1722" s="151" t="s">
        <v>68</v>
      </c>
      <c r="D1722" s="151" t="s">
        <v>1</v>
      </c>
      <c r="E1722" s="153">
        <v>0.02</v>
      </c>
      <c r="F1722" s="154">
        <v>8.07</v>
      </c>
      <c r="G1722" s="176">
        <f t="shared" si="276"/>
        <v>0.16140000000000002</v>
      </c>
    </row>
    <row r="1723" spans="1:7" ht="14.25" x14ac:dyDescent="0.2">
      <c r="A1723" s="177"/>
      <c r="B1723" s="178"/>
      <c r="C1723" s="178"/>
      <c r="D1723" s="178"/>
      <c r="E1723" s="557" t="s">
        <v>2892</v>
      </c>
      <c r="F1723" s="557"/>
      <c r="G1723" s="179">
        <f>SUM(G1721:G1722)</f>
        <v>7.9614000000000003</v>
      </c>
    </row>
    <row r="1724" spans="1:7" ht="28.5" x14ac:dyDescent="0.2">
      <c r="A1724" s="558" t="s">
        <v>2893</v>
      </c>
      <c r="B1724" s="559"/>
      <c r="C1724" s="150" t="s">
        <v>2874</v>
      </c>
      <c r="D1724" s="150" t="s">
        <v>2875</v>
      </c>
      <c r="E1724" s="150" t="s">
        <v>2876</v>
      </c>
      <c r="F1724" s="150" t="s">
        <v>2877</v>
      </c>
      <c r="G1724" s="174" t="s">
        <v>127</v>
      </c>
    </row>
    <row r="1725" spans="1:7" ht="14.25" x14ac:dyDescent="0.2">
      <c r="A1725" s="175" t="s">
        <v>2894</v>
      </c>
      <c r="B1725" s="152" t="s">
        <v>1999</v>
      </c>
      <c r="C1725" s="151" t="s">
        <v>68</v>
      </c>
      <c r="D1725" s="151" t="s">
        <v>1489</v>
      </c>
      <c r="E1725" s="153">
        <v>0.1019</v>
      </c>
      <c r="F1725" s="154">
        <v>29.77</v>
      </c>
      <c r="G1725" s="176">
        <f t="shared" ref="G1725:G1726" si="277">F1725*E1725</f>
        <v>3.033563</v>
      </c>
    </row>
    <row r="1726" spans="1:7" ht="14.25" x14ac:dyDescent="0.2">
      <c r="A1726" s="175" t="s">
        <v>2896</v>
      </c>
      <c r="B1726" s="152" t="s">
        <v>1866</v>
      </c>
      <c r="C1726" s="151" t="s">
        <v>68</v>
      </c>
      <c r="D1726" s="151" t="s">
        <v>1489</v>
      </c>
      <c r="E1726" s="153">
        <f>E1725</f>
        <v>0.1019</v>
      </c>
      <c r="F1726" s="154">
        <v>35.69</v>
      </c>
      <c r="G1726" s="176">
        <f t="shared" si="277"/>
        <v>3.6368109999999998</v>
      </c>
    </row>
    <row r="1727" spans="1:7" ht="14.25" x14ac:dyDescent="0.2">
      <c r="A1727" s="177"/>
      <c r="B1727" s="178"/>
      <c r="C1727" s="178"/>
      <c r="D1727" s="178"/>
      <c r="E1727" s="557" t="s">
        <v>2902</v>
      </c>
      <c r="F1727" s="557"/>
      <c r="G1727" s="179">
        <f>SUM(G1725:G1726)</f>
        <v>6.6703739999999998</v>
      </c>
    </row>
    <row r="1728" spans="1:7" ht="14.25" x14ac:dyDescent="0.2">
      <c r="A1728" s="177"/>
      <c r="B1728" s="178"/>
      <c r="C1728" s="178"/>
      <c r="D1728" s="178"/>
      <c r="E1728" s="563" t="s">
        <v>2907</v>
      </c>
      <c r="F1728" s="563"/>
      <c r="G1728" s="180">
        <f>SUM(G1727,G1723)</f>
        <v>14.631774</v>
      </c>
    </row>
    <row r="1729" spans="1:7" ht="14.25" x14ac:dyDescent="0.2">
      <c r="A1729" s="177"/>
      <c r="B1729" s="178"/>
      <c r="C1729" s="569"/>
      <c r="D1729" s="569"/>
      <c r="E1729" s="178"/>
      <c r="F1729" s="178"/>
      <c r="G1729" s="184"/>
    </row>
    <row r="1730" spans="1:7" ht="14.25" x14ac:dyDescent="0.2">
      <c r="A1730" s="570" t="s">
        <v>3351</v>
      </c>
      <c r="B1730" s="571"/>
      <c r="C1730" s="571"/>
      <c r="D1730" s="571"/>
      <c r="E1730" s="571"/>
      <c r="F1730" s="571"/>
      <c r="G1730" s="572"/>
    </row>
    <row r="1731" spans="1:7" ht="28.5" x14ac:dyDescent="0.2">
      <c r="A1731" s="558" t="s">
        <v>1495</v>
      </c>
      <c r="B1731" s="559"/>
      <c r="C1731" s="150" t="s">
        <v>2874</v>
      </c>
      <c r="D1731" s="150" t="s">
        <v>2875</v>
      </c>
      <c r="E1731" s="150" t="s">
        <v>2876</v>
      </c>
      <c r="F1731" s="150" t="s">
        <v>2877</v>
      </c>
      <c r="G1731" s="174" t="s">
        <v>127</v>
      </c>
    </row>
    <row r="1732" spans="1:7" ht="28.5" x14ac:dyDescent="0.2">
      <c r="A1732" s="175" t="s">
        <v>2990</v>
      </c>
      <c r="B1732" s="152" t="s">
        <v>2866</v>
      </c>
      <c r="C1732" s="151" t="s">
        <v>68</v>
      </c>
      <c r="D1732" s="151" t="s">
        <v>1</v>
      </c>
      <c r="E1732" s="153">
        <v>4.8099999999999996</v>
      </c>
      <c r="F1732" s="154">
        <v>0.55000000000000004</v>
      </c>
      <c r="G1732" s="176">
        <f t="shared" ref="G1732:G1734" si="278">F1732*E1732</f>
        <v>2.6455000000000002</v>
      </c>
    </row>
    <row r="1733" spans="1:7" ht="28.5" x14ac:dyDescent="0.2">
      <c r="A1733" s="175" t="s">
        <v>2991</v>
      </c>
      <c r="B1733" s="152" t="s">
        <v>2992</v>
      </c>
      <c r="C1733" s="151" t="s">
        <v>68</v>
      </c>
      <c r="D1733" s="151" t="s">
        <v>8</v>
      </c>
      <c r="E1733" s="153">
        <v>2.56</v>
      </c>
      <c r="F1733" s="154">
        <v>25.76</v>
      </c>
      <c r="G1733" s="176">
        <f t="shared" si="278"/>
        <v>65.945599999999999</v>
      </c>
    </row>
    <row r="1734" spans="1:7" ht="28.5" x14ac:dyDescent="0.2">
      <c r="A1734" s="175" t="s">
        <v>2999</v>
      </c>
      <c r="B1734" s="152" t="s">
        <v>3000</v>
      </c>
      <c r="C1734" s="151" t="s">
        <v>68</v>
      </c>
      <c r="D1734" s="151" t="s">
        <v>1</v>
      </c>
      <c r="E1734" s="153">
        <v>0.55955600000000005</v>
      </c>
      <c r="F1734" s="154">
        <v>774.26</v>
      </c>
      <c r="G1734" s="176">
        <f t="shared" si="278"/>
        <v>433.24182856000004</v>
      </c>
    </row>
    <row r="1735" spans="1:7" ht="14.25" x14ac:dyDescent="0.2">
      <c r="A1735" s="177"/>
      <c r="B1735" s="178"/>
      <c r="C1735" s="178"/>
      <c r="D1735" s="178"/>
      <c r="E1735" s="557" t="s">
        <v>2892</v>
      </c>
      <c r="F1735" s="557"/>
      <c r="G1735" s="179">
        <f>SUM(G1732:G1734)</f>
        <v>501.83292856000003</v>
      </c>
    </row>
    <row r="1736" spans="1:7" ht="28.5" x14ac:dyDescent="0.2">
      <c r="A1736" s="558" t="s">
        <v>2893</v>
      </c>
      <c r="B1736" s="559"/>
      <c r="C1736" s="150" t="s">
        <v>2874</v>
      </c>
      <c r="D1736" s="150" t="s">
        <v>2875</v>
      </c>
      <c r="E1736" s="150" t="s">
        <v>2876</v>
      </c>
      <c r="F1736" s="150" t="s">
        <v>2877</v>
      </c>
      <c r="G1736" s="174" t="s">
        <v>127</v>
      </c>
    </row>
    <row r="1737" spans="1:7" ht="14.25" x14ac:dyDescent="0.2">
      <c r="A1737" s="175" t="s">
        <v>2898</v>
      </c>
      <c r="B1737" s="152" t="s">
        <v>1599</v>
      </c>
      <c r="C1737" s="151" t="s">
        <v>68</v>
      </c>
      <c r="D1737" s="151" t="s">
        <v>1489</v>
      </c>
      <c r="E1737" s="153">
        <v>0.23</v>
      </c>
      <c r="F1737" s="154">
        <v>32.57</v>
      </c>
      <c r="G1737" s="176">
        <f t="shared" ref="G1737:G1738" si="279">F1737*E1737</f>
        <v>7.4911000000000003</v>
      </c>
    </row>
    <row r="1738" spans="1:7" ht="14.25" x14ac:dyDescent="0.2">
      <c r="A1738" s="175" t="s">
        <v>2900</v>
      </c>
      <c r="B1738" s="152" t="s">
        <v>1487</v>
      </c>
      <c r="C1738" s="151" t="s">
        <v>68</v>
      </c>
      <c r="D1738" s="151" t="s">
        <v>1489</v>
      </c>
      <c r="E1738" s="153">
        <v>0.15</v>
      </c>
      <c r="F1738" s="154">
        <v>28.17</v>
      </c>
      <c r="G1738" s="176">
        <f t="shared" si="279"/>
        <v>4.2255000000000003</v>
      </c>
    </row>
    <row r="1739" spans="1:7" ht="14.25" x14ac:dyDescent="0.2">
      <c r="A1739" s="177"/>
      <c r="B1739" s="178"/>
      <c r="C1739" s="178"/>
      <c r="D1739" s="178"/>
      <c r="E1739" s="557" t="s">
        <v>2902</v>
      </c>
      <c r="F1739" s="557"/>
      <c r="G1739" s="179">
        <f>SUM(G1737:G1738)</f>
        <v>11.7166</v>
      </c>
    </row>
    <row r="1740" spans="1:7" ht="14.25" x14ac:dyDescent="0.2">
      <c r="A1740" s="177"/>
      <c r="B1740" s="178"/>
      <c r="C1740" s="178"/>
      <c r="D1740" s="178"/>
      <c r="E1740" s="563" t="s">
        <v>2907</v>
      </c>
      <c r="F1740" s="563"/>
      <c r="G1740" s="180">
        <f>SUM(G1739,G1735)</f>
        <v>513.54952856</v>
      </c>
    </row>
    <row r="1741" spans="1:7" ht="14.25" x14ac:dyDescent="0.2">
      <c r="A1741" s="177"/>
      <c r="B1741" s="178"/>
      <c r="C1741" s="569"/>
      <c r="D1741" s="569"/>
      <c r="E1741" s="178"/>
      <c r="F1741" s="178"/>
      <c r="G1741" s="184"/>
    </row>
    <row r="1742" spans="1:7" ht="14.25" x14ac:dyDescent="0.2">
      <c r="A1742" s="570" t="s">
        <v>3352</v>
      </c>
      <c r="B1742" s="571"/>
      <c r="C1742" s="571"/>
      <c r="D1742" s="571"/>
      <c r="E1742" s="571"/>
      <c r="F1742" s="571"/>
      <c r="G1742" s="572"/>
    </row>
    <row r="1743" spans="1:7" ht="28.5" x14ac:dyDescent="0.2">
      <c r="A1743" s="558" t="s">
        <v>1719</v>
      </c>
      <c r="B1743" s="559"/>
      <c r="C1743" s="150" t="s">
        <v>2874</v>
      </c>
      <c r="D1743" s="150" t="s">
        <v>2875</v>
      </c>
      <c r="E1743" s="150" t="s">
        <v>2876</v>
      </c>
      <c r="F1743" s="150" t="s">
        <v>2877</v>
      </c>
      <c r="G1743" s="174" t="s">
        <v>127</v>
      </c>
    </row>
    <row r="1744" spans="1:7" ht="28.5" x14ac:dyDescent="0.2">
      <c r="A1744" s="175" t="s">
        <v>3353</v>
      </c>
      <c r="B1744" s="152" t="s">
        <v>3354</v>
      </c>
      <c r="C1744" s="151" t="s">
        <v>68</v>
      </c>
      <c r="D1744" s="151" t="s">
        <v>1</v>
      </c>
      <c r="E1744" s="153">
        <v>1</v>
      </c>
      <c r="F1744" s="154">
        <v>4048</v>
      </c>
      <c r="G1744" s="176">
        <f t="shared" ref="G1744" si="280">F1744*E1744</f>
        <v>4048</v>
      </c>
    </row>
    <row r="1745" spans="1:7" ht="14.25" x14ac:dyDescent="0.2">
      <c r="A1745" s="177"/>
      <c r="B1745" s="178"/>
      <c r="C1745" s="178"/>
      <c r="D1745" s="178"/>
      <c r="E1745" s="557" t="s">
        <v>2924</v>
      </c>
      <c r="F1745" s="557"/>
      <c r="G1745" s="179">
        <f>G1744</f>
        <v>4048</v>
      </c>
    </row>
    <row r="1746" spans="1:7" ht="28.5" x14ac:dyDescent="0.2">
      <c r="A1746" s="558" t="s">
        <v>1495</v>
      </c>
      <c r="B1746" s="559"/>
      <c r="C1746" s="150" t="s">
        <v>2874</v>
      </c>
      <c r="D1746" s="150" t="s">
        <v>2875</v>
      </c>
      <c r="E1746" s="150" t="s">
        <v>2876</v>
      </c>
      <c r="F1746" s="150" t="s">
        <v>2877</v>
      </c>
      <c r="G1746" s="174" t="s">
        <v>127</v>
      </c>
    </row>
    <row r="1747" spans="1:7" ht="28.5" x14ac:dyDescent="0.2">
      <c r="A1747" s="175" t="s">
        <v>3240</v>
      </c>
      <c r="B1747" s="152" t="s">
        <v>1568</v>
      </c>
      <c r="C1747" s="151" t="s">
        <v>68</v>
      </c>
      <c r="D1747" s="151" t="s">
        <v>1</v>
      </c>
      <c r="E1747" s="153">
        <v>4</v>
      </c>
      <c r="F1747" s="154">
        <v>1.56</v>
      </c>
      <c r="G1747" s="176">
        <f t="shared" ref="G1747:G1749" si="281">F1747*E1747</f>
        <v>6.24</v>
      </c>
    </row>
    <row r="1748" spans="1:7" ht="14.25" x14ac:dyDescent="0.2">
      <c r="A1748" s="175" t="s">
        <v>3241</v>
      </c>
      <c r="B1748" s="152" t="s">
        <v>1554</v>
      </c>
      <c r="C1748" s="151" t="s">
        <v>68</v>
      </c>
      <c r="D1748" s="151" t="s">
        <v>1</v>
      </c>
      <c r="E1748" s="153">
        <v>4</v>
      </c>
      <c r="F1748" s="154">
        <v>0.32</v>
      </c>
      <c r="G1748" s="176">
        <f t="shared" si="281"/>
        <v>1.28</v>
      </c>
    </row>
    <row r="1749" spans="1:7" ht="14.25" x14ac:dyDescent="0.2">
      <c r="A1749" s="175" t="s">
        <v>3242</v>
      </c>
      <c r="B1749" s="152" t="s">
        <v>3243</v>
      </c>
      <c r="C1749" s="151" t="s">
        <v>68</v>
      </c>
      <c r="D1749" s="151" t="s">
        <v>8</v>
      </c>
      <c r="E1749" s="153">
        <v>0.2</v>
      </c>
      <c r="F1749" s="154">
        <v>2.86</v>
      </c>
      <c r="G1749" s="176">
        <f t="shared" si="281"/>
        <v>0.57199999999999995</v>
      </c>
    </row>
    <row r="1750" spans="1:7" ht="14.25" x14ac:dyDescent="0.2">
      <c r="A1750" s="177"/>
      <c r="B1750" s="178"/>
      <c r="C1750" s="178"/>
      <c r="D1750" s="178"/>
      <c r="E1750" s="557" t="s">
        <v>2892</v>
      </c>
      <c r="F1750" s="557"/>
      <c r="G1750" s="179">
        <f>SUM(G1747:G1749)</f>
        <v>8.0920000000000005</v>
      </c>
    </row>
    <row r="1751" spans="1:7" ht="28.5" x14ac:dyDescent="0.2">
      <c r="A1751" s="558" t="s">
        <v>2893</v>
      </c>
      <c r="B1751" s="559"/>
      <c r="C1751" s="150" t="s">
        <v>2874</v>
      </c>
      <c r="D1751" s="150" t="s">
        <v>2875</v>
      </c>
      <c r="E1751" s="150" t="s">
        <v>2876</v>
      </c>
      <c r="F1751" s="150" t="s">
        <v>2877</v>
      </c>
      <c r="G1751" s="174" t="s">
        <v>127</v>
      </c>
    </row>
    <row r="1752" spans="1:7" ht="14.25" x14ac:dyDescent="0.2">
      <c r="A1752" s="175" t="s">
        <v>3244</v>
      </c>
      <c r="B1752" s="152" t="s">
        <v>1545</v>
      </c>
      <c r="C1752" s="151" t="s">
        <v>68</v>
      </c>
      <c r="D1752" s="151" t="s">
        <v>1489</v>
      </c>
      <c r="E1752" s="153">
        <v>0.5</v>
      </c>
      <c r="F1752" s="154">
        <v>30.93</v>
      </c>
      <c r="G1752" s="176">
        <f t="shared" ref="G1752:G1755" si="282">F1752*E1752</f>
        <v>15.465</v>
      </c>
    </row>
    <row r="1753" spans="1:7" ht="14.25" x14ac:dyDescent="0.2">
      <c r="A1753" s="175" t="s">
        <v>2894</v>
      </c>
      <c r="B1753" s="152" t="s">
        <v>1999</v>
      </c>
      <c r="C1753" s="151" t="s">
        <v>68</v>
      </c>
      <c r="D1753" s="151" t="s">
        <v>1489</v>
      </c>
      <c r="E1753" s="153">
        <v>1.7255</v>
      </c>
      <c r="F1753" s="154">
        <v>29.77</v>
      </c>
      <c r="G1753" s="176">
        <f t="shared" si="282"/>
        <v>51.368135000000002</v>
      </c>
    </row>
    <row r="1754" spans="1:7" ht="14.25" x14ac:dyDescent="0.2">
      <c r="A1754" s="175" t="s">
        <v>3236</v>
      </c>
      <c r="B1754" s="152" t="s">
        <v>1552</v>
      </c>
      <c r="C1754" s="151" t="s">
        <v>68</v>
      </c>
      <c r="D1754" s="151" t="s">
        <v>1489</v>
      </c>
      <c r="E1754" s="153">
        <v>0.63300000000000001</v>
      </c>
      <c r="F1754" s="154">
        <v>40.659999999999997</v>
      </c>
      <c r="G1754" s="176">
        <f t="shared" si="282"/>
        <v>25.737779999999997</v>
      </c>
    </row>
    <row r="1755" spans="1:7" ht="14.25" x14ac:dyDescent="0.2">
      <c r="A1755" s="175" t="s">
        <v>2896</v>
      </c>
      <c r="B1755" s="152" t="s">
        <v>1866</v>
      </c>
      <c r="C1755" s="151" t="s">
        <v>68</v>
      </c>
      <c r="D1755" s="151" t="s">
        <v>1489</v>
      </c>
      <c r="E1755" s="153">
        <v>2.2774000000000001</v>
      </c>
      <c r="F1755" s="154">
        <v>35.69</v>
      </c>
      <c r="G1755" s="176">
        <f t="shared" si="282"/>
        <v>81.280405999999999</v>
      </c>
    </row>
    <row r="1756" spans="1:7" ht="14.25" x14ac:dyDescent="0.2">
      <c r="A1756" s="177"/>
      <c r="B1756" s="178"/>
      <c r="C1756" s="178"/>
      <c r="D1756" s="178"/>
      <c r="E1756" s="557" t="s">
        <v>2902</v>
      </c>
      <c r="F1756" s="557"/>
      <c r="G1756" s="179">
        <f>SUM(G1752:G1755)</f>
        <v>173.85132099999998</v>
      </c>
    </row>
    <row r="1757" spans="1:7" ht="14.25" x14ac:dyDescent="0.2">
      <c r="A1757" s="177"/>
      <c r="B1757" s="178"/>
      <c r="C1757" s="178"/>
      <c r="D1757" s="178"/>
      <c r="E1757" s="563" t="s">
        <v>2907</v>
      </c>
      <c r="F1757" s="563"/>
      <c r="G1757" s="180">
        <f>SUM(G1756,G1750,G1745)</f>
        <v>4229.9433209999997</v>
      </c>
    </row>
    <row r="1758" spans="1:7" ht="14.25" x14ac:dyDescent="0.2">
      <c r="A1758" s="177"/>
      <c r="B1758" s="178"/>
      <c r="C1758" s="569"/>
      <c r="D1758" s="569"/>
      <c r="E1758" s="178"/>
      <c r="F1758" s="178"/>
      <c r="G1758" s="184"/>
    </row>
    <row r="1759" spans="1:7" ht="14.25" x14ac:dyDescent="0.2">
      <c r="A1759" s="570" t="s">
        <v>3355</v>
      </c>
      <c r="B1759" s="571"/>
      <c r="C1759" s="571"/>
      <c r="D1759" s="571"/>
      <c r="E1759" s="571"/>
      <c r="F1759" s="571"/>
      <c r="G1759" s="572"/>
    </row>
    <row r="1760" spans="1:7" ht="28.5" x14ac:dyDescent="0.2">
      <c r="A1760" s="558" t="s">
        <v>1495</v>
      </c>
      <c r="B1760" s="559"/>
      <c r="C1760" s="150" t="s">
        <v>2874</v>
      </c>
      <c r="D1760" s="150" t="s">
        <v>2875</v>
      </c>
      <c r="E1760" s="150" t="s">
        <v>2876</v>
      </c>
      <c r="F1760" s="150" t="s">
        <v>2877</v>
      </c>
      <c r="G1760" s="174" t="s">
        <v>127</v>
      </c>
    </row>
    <row r="1761" spans="1:7" ht="28.5" x14ac:dyDescent="0.2">
      <c r="A1761" s="175" t="s">
        <v>3356</v>
      </c>
      <c r="B1761" s="152" t="s">
        <v>3357</v>
      </c>
      <c r="C1761" s="151" t="s">
        <v>68</v>
      </c>
      <c r="D1761" s="151" t="s">
        <v>8</v>
      </c>
      <c r="E1761" s="153">
        <v>0.83589999999999998</v>
      </c>
      <c r="F1761" s="154">
        <v>10.73</v>
      </c>
      <c r="G1761" s="176">
        <f t="shared" ref="G1761" si="283">F1761*E1761</f>
        <v>8.9692070000000008</v>
      </c>
    </row>
    <row r="1762" spans="1:7" ht="14.25" x14ac:dyDescent="0.2">
      <c r="A1762" s="177"/>
      <c r="B1762" s="178"/>
      <c r="C1762" s="178"/>
      <c r="D1762" s="178"/>
      <c r="E1762" s="557" t="s">
        <v>2892</v>
      </c>
      <c r="F1762" s="557"/>
      <c r="G1762" s="179">
        <f>G1761</f>
        <v>8.9692070000000008</v>
      </c>
    </row>
    <row r="1763" spans="1:7" ht="28.5" x14ac:dyDescent="0.2">
      <c r="A1763" s="558" t="s">
        <v>2893</v>
      </c>
      <c r="B1763" s="559"/>
      <c r="C1763" s="150" t="s">
        <v>2874</v>
      </c>
      <c r="D1763" s="150" t="s">
        <v>2875</v>
      </c>
      <c r="E1763" s="150" t="s">
        <v>2876</v>
      </c>
      <c r="F1763" s="150" t="s">
        <v>2877</v>
      </c>
      <c r="G1763" s="174" t="s">
        <v>127</v>
      </c>
    </row>
    <row r="1764" spans="1:7" ht="14.25" x14ac:dyDescent="0.2">
      <c r="A1764" s="175" t="s">
        <v>3244</v>
      </c>
      <c r="B1764" s="152" t="s">
        <v>1545</v>
      </c>
      <c r="C1764" s="151" t="s">
        <v>68</v>
      </c>
      <c r="D1764" s="151" t="s">
        <v>1489</v>
      </c>
      <c r="E1764" s="153">
        <v>0.1</v>
      </c>
      <c r="F1764" s="154">
        <v>30.93</v>
      </c>
      <c r="G1764" s="176">
        <f t="shared" ref="G1764:G1765" si="284">F1764*E1764</f>
        <v>3.093</v>
      </c>
    </row>
    <row r="1765" spans="1:7" ht="14.25" x14ac:dyDescent="0.2">
      <c r="A1765" s="175" t="s">
        <v>3236</v>
      </c>
      <c r="B1765" s="152" t="s">
        <v>1552</v>
      </c>
      <c r="C1765" s="151" t="s">
        <v>68</v>
      </c>
      <c r="D1765" s="151" t="s">
        <v>1489</v>
      </c>
      <c r="E1765" s="153">
        <f>E1764</f>
        <v>0.1</v>
      </c>
      <c r="F1765" s="154">
        <v>40.659999999999997</v>
      </c>
      <c r="G1765" s="176">
        <f t="shared" si="284"/>
        <v>4.0659999999999998</v>
      </c>
    </row>
    <row r="1766" spans="1:7" ht="14.25" x14ac:dyDescent="0.2">
      <c r="A1766" s="177"/>
      <c r="B1766" s="178"/>
      <c r="C1766" s="178"/>
      <c r="D1766" s="178"/>
      <c r="E1766" s="557" t="s">
        <v>2902</v>
      </c>
      <c r="F1766" s="557"/>
      <c r="G1766" s="179">
        <f>SUM(G1764:G1765)</f>
        <v>7.1589999999999998</v>
      </c>
    </row>
    <row r="1767" spans="1:7" ht="28.5" x14ac:dyDescent="0.2">
      <c r="A1767" s="558" t="s">
        <v>2903</v>
      </c>
      <c r="B1767" s="559"/>
      <c r="C1767" s="150" t="s">
        <v>2874</v>
      </c>
      <c r="D1767" s="150" t="s">
        <v>2875</v>
      </c>
      <c r="E1767" s="150" t="s">
        <v>2876</v>
      </c>
      <c r="F1767" s="150" t="s">
        <v>2877</v>
      </c>
      <c r="G1767" s="174" t="s">
        <v>127</v>
      </c>
    </row>
    <row r="1768" spans="1:7" ht="42.75" x14ac:dyDescent="0.2">
      <c r="A1768" s="175" t="s">
        <v>3358</v>
      </c>
      <c r="B1768" s="152" t="s">
        <v>2618</v>
      </c>
      <c r="C1768" s="151" t="s">
        <v>68</v>
      </c>
      <c r="D1768" s="151" t="s">
        <v>8</v>
      </c>
      <c r="E1768" s="153">
        <f>E1761</f>
        <v>0.83589999999999998</v>
      </c>
      <c r="F1768" s="154">
        <v>12.9</v>
      </c>
      <c r="G1768" s="176">
        <f t="shared" ref="G1768" si="285">F1768*E1768</f>
        <v>10.783110000000001</v>
      </c>
    </row>
    <row r="1769" spans="1:7" ht="14.25" x14ac:dyDescent="0.2">
      <c r="A1769" s="177"/>
      <c r="B1769" s="178"/>
      <c r="C1769" s="178"/>
      <c r="D1769" s="178"/>
      <c r="E1769" s="557" t="s">
        <v>2906</v>
      </c>
      <c r="F1769" s="557"/>
      <c r="G1769" s="179">
        <f>G1768</f>
        <v>10.783110000000001</v>
      </c>
    </row>
    <row r="1770" spans="1:7" ht="14.25" x14ac:dyDescent="0.2">
      <c r="A1770" s="177"/>
      <c r="B1770" s="178"/>
      <c r="C1770" s="178"/>
      <c r="D1770" s="178"/>
      <c r="E1770" s="563" t="s">
        <v>2907</v>
      </c>
      <c r="F1770" s="563"/>
      <c r="G1770" s="180">
        <f>SUM(G1769,G1766,G1762)</f>
        <v>26.911317</v>
      </c>
    </row>
    <row r="1771" spans="1:7" ht="14.25" x14ac:dyDescent="0.2">
      <c r="A1771" s="177"/>
      <c r="B1771" s="178"/>
      <c r="C1771" s="569"/>
      <c r="D1771" s="569"/>
      <c r="E1771" s="178"/>
      <c r="F1771" s="178"/>
      <c r="G1771" s="184"/>
    </row>
    <row r="1772" spans="1:7" ht="14.25" x14ac:dyDescent="0.2">
      <c r="A1772" s="570" t="s">
        <v>3359</v>
      </c>
      <c r="B1772" s="571"/>
      <c r="C1772" s="571"/>
      <c r="D1772" s="571"/>
      <c r="E1772" s="571"/>
      <c r="F1772" s="571"/>
      <c r="G1772" s="572"/>
    </row>
    <row r="1773" spans="1:7" ht="28.5" x14ac:dyDescent="0.2">
      <c r="A1773" s="558" t="s">
        <v>1495</v>
      </c>
      <c r="B1773" s="559"/>
      <c r="C1773" s="150" t="s">
        <v>2874</v>
      </c>
      <c r="D1773" s="150" t="s">
        <v>2875</v>
      </c>
      <c r="E1773" s="150" t="s">
        <v>2876</v>
      </c>
      <c r="F1773" s="150" t="s">
        <v>2877</v>
      </c>
      <c r="G1773" s="174" t="s">
        <v>127</v>
      </c>
    </row>
    <row r="1774" spans="1:7" ht="28.5" x14ac:dyDescent="0.2">
      <c r="A1774" s="175" t="s">
        <v>3360</v>
      </c>
      <c r="B1774" s="152" t="s">
        <v>3361</v>
      </c>
      <c r="C1774" s="151" t="s">
        <v>3070</v>
      </c>
      <c r="D1774" s="151" t="s">
        <v>1</v>
      </c>
      <c r="E1774" s="153">
        <v>1</v>
      </c>
      <c r="F1774" s="154">
        <v>2431.0700000000002</v>
      </c>
      <c r="G1774" s="176">
        <f t="shared" ref="G1774:G1775" si="286">F1774*E1774</f>
        <v>2431.0700000000002</v>
      </c>
    </row>
    <row r="1775" spans="1:7" ht="28.5" x14ac:dyDescent="0.2">
      <c r="A1775" s="175" t="s">
        <v>3362</v>
      </c>
      <c r="B1775" s="152" t="s">
        <v>3363</v>
      </c>
      <c r="C1775" s="151" t="s">
        <v>3070</v>
      </c>
      <c r="D1775" s="151" t="s">
        <v>1</v>
      </c>
      <c r="E1775" s="153">
        <v>1</v>
      </c>
      <c r="F1775" s="154">
        <v>1139.74</v>
      </c>
      <c r="G1775" s="176">
        <f t="shared" si="286"/>
        <v>1139.74</v>
      </c>
    </row>
    <row r="1776" spans="1:7" ht="14.25" x14ac:dyDescent="0.2">
      <c r="A1776" s="177"/>
      <c r="B1776" s="178"/>
      <c r="C1776" s="178"/>
      <c r="D1776" s="178"/>
      <c r="E1776" s="557" t="s">
        <v>2892</v>
      </c>
      <c r="F1776" s="557"/>
      <c r="G1776" s="179">
        <f>SUM(G1774:G1775)</f>
        <v>3570.8100000000004</v>
      </c>
    </row>
    <row r="1777" spans="1:7" ht="28.5" x14ac:dyDescent="0.2">
      <c r="A1777" s="558" t="s">
        <v>2893</v>
      </c>
      <c r="B1777" s="559"/>
      <c r="C1777" s="150" t="s">
        <v>2874</v>
      </c>
      <c r="D1777" s="150" t="s">
        <v>2875</v>
      </c>
      <c r="E1777" s="150" t="s">
        <v>2876</v>
      </c>
      <c r="F1777" s="150" t="s">
        <v>2877</v>
      </c>
      <c r="G1777" s="174" t="s">
        <v>127</v>
      </c>
    </row>
    <row r="1778" spans="1:7" ht="14.25" x14ac:dyDescent="0.2">
      <c r="A1778" s="175" t="s">
        <v>3236</v>
      </c>
      <c r="B1778" s="152" t="s">
        <v>1552</v>
      </c>
      <c r="C1778" s="151" t="s">
        <v>68</v>
      </c>
      <c r="D1778" s="151" t="s">
        <v>1489</v>
      </c>
      <c r="E1778" s="153">
        <v>3.5</v>
      </c>
      <c r="F1778" s="154">
        <v>40.659999999999997</v>
      </c>
      <c r="G1778" s="176">
        <f t="shared" ref="G1778:G1780" si="287">F1778*E1778</f>
        <v>142.31</v>
      </c>
    </row>
    <row r="1779" spans="1:7" ht="14.25" x14ac:dyDescent="0.2">
      <c r="A1779" s="175" t="s">
        <v>3364</v>
      </c>
      <c r="B1779" s="152" t="s">
        <v>3365</v>
      </c>
      <c r="C1779" s="151" t="s">
        <v>68</v>
      </c>
      <c r="D1779" s="151" t="s">
        <v>1489</v>
      </c>
      <c r="E1779" s="153">
        <f>E1778</f>
        <v>3.5</v>
      </c>
      <c r="F1779" s="154">
        <v>46.09</v>
      </c>
      <c r="G1779" s="176">
        <f t="shared" si="287"/>
        <v>161.315</v>
      </c>
    </row>
    <row r="1780" spans="1:7" ht="14.25" x14ac:dyDescent="0.2">
      <c r="A1780" s="175" t="s">
        <v>2900</v>
      </c>
      <c r="B1780" s="152" t="s">
        <v>1487</v>
      </c>
      <c r="C1780" s="151" t="s">
        <v>68</v>
      </c>
      <c r="D1780" s="151" t="s">
        <v>1489</v>
      </c>
      <c r="E1780" s="153">
        <f>E1779</f>
        <v>3.5</v>
      </c>
      <c r="F1780" s="154">
        <v>28.17</v>
      </c>
      <c r="G1780" s="176">
        <f t="shared" si="287"/>
        <v>98.594999999999999</v>
      </c>
    </row>
    <row r="1781" spans="1:7" ht="14.25" x14ac:dyDescent="0.2">
      <c r="A1781" s="177"/>
      <c r="B1781" s="178"/>
      <c r="C1781" s="178"/>
      <c r="D1781" s="178"/>
      <c r="E1781" s="557" t="s">
        <v>2902</v>
      </c>
      <c r="F1781" s="557"/>
      <c r="G1781" s="179">
        <f>SUM(G1778:G1780)</f>
        <v>402.22</v>
      </c>
    </row>
    <row r="1782" spans="1:7" ht="14.25" x14ac:dyDescent="0.2">
      <c r="A1782" s="177"/>
      <c r="B1782" s="178"/>
      <c r="C1782" s="178"/>
      <c r="D1782" s="178"/>
      <c r="E1782" s="563" t="s">
        <v>2907</v>
      </c>
      <c r="F1782" s="563"/>
      <c r="G1782" s="180">
        <f>SUM(G1781,G1776)</f>
        <v>3973.0300000000007</v>
      </c>
    </row>
    <row r="1783" spans="1:7" ht="14.25" x14ac:dyDescent="0.2">
      <c r="A1783" s="177"/>
      <c r="B1783" s="178"/>
      <c r="C1783" s="569"/>
      <c r="D1783" s="569"/>
      <c r="E1783" s="178"/>
      <c r="F1783" s="178"/>
      <c r="G1783" s="184"/>
    </row>
    <row r="1784" spans="1:7" ht="14.25" x14ac:dyDescent="0.2">
      <c r="A1784" s="570" t="s">
        <v>3366</v>
      </c>
      <c r="B1784" s="571"/>
      <c r="C1784" s="571"/>
      <c r="D1784" s="571"/>
      <c r="E1784" s="571"/>
      <c r="F1784" s="571"/>
      <c r="G1784" s="572"/>
    </row>
    <row r="1785" spans="1:7" ht="28.5" x14ac:dyDescent="0.2">
      <c r="A1785" s="558" t="s">
        <v>1495</v>
      </c>
      <c r="B1785" s="559"/>
      <c r="C1785" s="150" t="s">
        <v>2874</v>
      </c>
      <c r="D1785" s="150" t="s">
        <v>2875</v>
      </c>
      <c r="E1785" s="150" t="s">
        <v>2876</v>
      </c>
      <c r="F1785" s="150" t="s">
        <v>2877</v>
      </c>
      <c r="G1785" s="174" t="s">
        <v>127</v>
      </c>
    </row>
    <row r="1786" spans="1:7" ht="14.25" x14ac:dyDescent="0.2">
      <c r="A1786" s="175" t="s">
        <v>3367</v>
      </c>
      <c r="B1786" s="152" t="s">
        <v>3368</v>
      </c>
      <c r="C1786" s="151" t="s">
        <v>68</v>
      </c>
      <c r="D1786" s="151" t="s">
        <v>25</v>
      </c>
      <c r="E1786" s="153">
        <v>0.02</v>
      </c>
      <c r="F1786" s="154">
        <v>46.7</v>
      </c>
      <c r="G1786" s="176">
        <f t="shared" ref="G1786:G1787" si="288">F1786*E1786</f>
        <v>0.93400000000000005</v>
      </c>
    </row>
    <row r="1787" spans="1:7" ht="28.5" x14ac:dyDescent="0.2">
      <c r="A1787" s="175" t="s">
        <v>3369</v>
      </c>
      <c r="B1787" s="152" t="s">
        <v>3370</v>
      </c>
      <c r="C1787" s="151" t="s">
        <v>68</v>
      </c>
      <c r="D1787" s="151" t="s">
        <v>1</v>
      </c>
      <c r="E1787" s="153">
        <v>1</v>
      </c>
      <c r="F1787" s="154">
        <v>37.880000000000003</v>
      </c>
      <c r="G1787" s="176">
        <f t="shared" si="288"/>
        <v>37.880000000000003</v>
      </c>
    </row>
    <row r="1788" spans="1:7" ht="14.25" x14ac:dyDescent="0.2">
      <c r="A1788" s="177"/>
      <c r="B1788" s="178"/>
      <c r="C1788" s="178"/>
      <c r="D1788" s="178"/>
      <c r="E1788" s="557" t="s">
        <v>2892</v>
      </c>
      <c r="F1788" s="557"/>
      <c r="G1788" s="179">
        <f>SUM(G1786:G1787)</f>
        <v>38.814</v>
      </c>
    </row>
    <row r="1789" spans="1:7" ht="28.5" x14ac:dyDescent="0.2">
      <c r="A1789" s="558" t="s">
        <v>2893</v>
      </c>
      <c r="B1789" s="559"/>
      <c r="C1789" s="150" t="s">
        <v>2874</v>
      </c>
      <c r="D1789" s="150" t="s">
        <v>2875</v>
      </c>
      <c r="E1789" s="150" t="s">
        <v>2876</v>
      </c>
      <c r="F1789" s="150" t="s">
        <v>2877</v>
      </c>
      <c r="G1789" s="174" t="s">
        <v>127</v>
      </c>
    </row>
    <row r="1790" spans="1:7" ht="14.25" x14ac:dyDescent="0.2">
      <c r="A1790" s="175" t="s">
        <v>2954</v>
      </c>
      <c r="B1790" s="152" t="s">
        <v>1510</v>
      </c>
      <c r="C1790" s="151" t="s">
        <v>68</v>
      </c>
      <c r="D1790" s="151" t="s">
        <v>1489</v>
      </c>
      <c r="E1790" s="153">
        <v>0.18179999999999999</v>
      </c>
      <c r="F1790" s="154">
        <v>30.24</v>
      </c>
      <c r="G1790" s="176">
        <f t="shared" ref="G1790" si="289">F1790*E1790</f>
        <v>5.4976319999999994</v>
      </c>
    </row>
    <row r="1791" spans="1:7" ht="14.25" x14ac:dyDescent="0.2">
      <c r="A1791" s="177"/>
      <c r="B1791" s="178"/>
      <c r="C1791" s="178"/>
      <c r="D1791" s="178"/>
      <c r="E1791" s="557" t="s">
        <v>2902</v>
      </c>
      <c r="F1791" s="557"/>
      <c r="G1791" s="179">
        <f>G1790</f>
        <v>5.4976319999999994</v>
      </c>
    </row>
    <row r="1792" spans="1:7" ht="14.25" x14ac:dyDescent="0.2">
      <c r="A1792" s="177"/>
      <c r="B1792" s="178"/>
      <c r="C1792" s="178"/>
      <c r="D1792" s="178"/>
      <c r="E1792" s="563" t="s">
        <v>2907</v>
      </c>
      <c r="F1792" s="563"/>
      <c r="G1792" s="180">
        <f>SUM(G1791,G1788)</f>
        <v>44.311632000000003</v>
      </c>
    </row>
    <row r="1793" spans="1:7" ht="14.25" x14ac:dyDescent="0.2">
      <c r="A1793" s="177"/>
      <c r="B1793" s="178"/>
      <c r="C1793" s="569"/>
      <c r="D1793" s="569"/>
      <c r="E1793" s="178"/>
      <c r="F1793" s="178"/>
      <c r="G1793" s="184"/>
    </row>
    <row r="1794" spans="1:7" ht="14.25" x14ac:dyDescent="0.2">
      <c r="A1794" s="570" t="s">
        <v>3371</v>
      </c>
      <c r="B1794" s="571"/>
      <c r="C1794" s="571"/>
      <c r="D1794" s="571"/>
      <c r="E1794" s="571"/>
      <c r="F1794" s="571"/>
      <c r="G1794" s="572"/>
    </row>
    <row r="1795" spans="1:7" ht="28.5" x14ac:dyDescent="0.2">
      <c r="A1795" s="558" t="s">
        <v>1495</v>
      </c>
      <c r="B1795" s="559"/>
      <c r="C1795" s="150" t="s">
        <v>2874</v>
      </c>
      <c r="D1795" s="150" t="s">
        <v>2875</v>
      </c>
      <c r="E1795" s="150" t="s">
        <v>2876</v>
      </c>
      <c r="F1795" s="150" t="s">
        <v>2877</v>
      </c>
      <c r="G1795" s="174" t="s">
        <v>127</v>
      </c>
    </row>
    <row r="1796" spans="1:7" ht="28.5" x14ac:dyDescent="0.2">
      <c r="A1796" s="175" t="s">
        <v>3372</v>
      </c>
      <c r="B1796" s="152" t="s">
        <v>3373</v>
      </c>
      <c r="C1796" s="151" t="s">
        <v>68</v>
      </c>
      <c r="D1796" s="151" t="s">
        <v>1</v>
      </c>
      <c r="E1796" s="153">
        <v>1.7</v>
      </c>
      <c r="F1796" s="154">
        <v>1188.27</v>
      </c>
      <c r="G1796" s="176">
        <f t="shared" ref="G1796" si="290">F1796*E1796</f>
        <v>2020.059</v>
      </c>
    </row>
    <row r="1797" spans="1:7" ht="14.25" x14ac:dyDescent="0.2">
      <c r="A1797" s="177"/>
      <c r="B1797" s="178"/>
      <c r="C1797" s="178"/>
      <c r="D1797" s="178"/>
      <c r="E1797" s="557" t="s">
        <v>2892</v>
      </c>
      <c r="F1797" s="557"/>
      <c r="G1797" s="179">
        <f>G1796</f>
        <v>2020.059</v>
      </c>
    </row>
    <row r="1798" spans="1:7" ht="28.5" x14ac:dyDescent="0.2">
      <c r="A1798" s="558" t="s">
        <v>2893</v>
      </c>
      <c r="B1798" s="559"/>
      <c r="C1798" s="150" t="s">
        <v>2874</v>
      </c>
      <c r="D1798" s="150" t="s">
        <v>2875</v>
      </c>
      <c r="E1798" s="150" t="s">
        <v>2876</v>
      </c>
      <c r="F1798" s="150" t="s">
        <v>2877</v>
      </c>
      <c r="G1798" s="174" t="s">
        <v>127</v>
      </c>
    </row>
    <row r="1799" spans="1:7" ht="14.25" x14ac:dyDescent="0.2">
      <c r="A1799" s="175" t="s">
        <v>3244</v>
      </c>
      <c r="B1799" s="152" t="s">
        <v>1545</v>
      </c>
      <c r="C1799" s="151" t="s">
        <v>68</v>
      </c>
      <c r="D1799" s="151" t="s">
        <v>1489</v>
      </c>
      <c r="E1799" s="153">
        <v>1.2444</v>
      </c>
      <c r="F1799" s="154">
        <v>30.93</v>
      </c>
      <c r="G1799" s="176">
        <f t="shared" ref="G1799:G1800" si="291">F1799*E1799</f>
        <v>38.489291999999999</v>
      </c>
    </row>
    <row r="1800" spans="1:7" ht="14.25" x14ac:dyDescent="0.2">
      <c r="A1800" s="175" t="s">
        <v>3236</v>
      </c>
      <c r="B1800" s="152" t="s">
        <v>1552</v>
      </c>
      <c r="C1800" s="151" t="s">
        <v>68</v>
      </c>
      <c r="D1800" s="151" t="s">
        <v>1489</v>
      </c>
      <c r="E1800" s="153">
        <f>E1799</f>
        <v>1.2444</v>
      </c>
      <c r="F1800" s="154">
        <v>40.659999999999997</v>
      </c>
      <c r="G1800" s="176">
        <f t="shared" si="291"/>
        <v>50.597303999999994</v>
      </c>
    </row>
    <row r="1801" spans="1:7" ht="14.25" x14ac:dyDescent="0.2">
      <c r="A1801" s="177"/>
      <c r="B1801" s="178"/>
      <c r="C1801" s="178"/>
      <c r="D1801" s="178"/>
      <c r="E1801" s="557" t="s">
        <v>2902</v>
      </c>
      <c r="F1801" s="557"/>
      <c r="G1801" s="179">
        <f>SUM(G1799:G1800)</f>
        <v>89.086595999999986</v>
      </c>
    </row>
    <row r="1802" spans="1:7" ht="28.5" x14ac:dyDescent="0.2">
      <c r="A1802" s="558" t="s">
        <v>2903</v>
      </c>
      <c r="B1802" s="559"/>
      <c r="C1802" s="150" t="s">
        <v>2874</v>
      </c>
      <c r="D1802" s="150" t="s">
        <v>2875</v>
      </c>
      <c r="E1802" s="150" t="s">
        <v>2876</v>
      </c>
      <c r="F1802" s="150" t="s">
        <v>2877</v>
      </c>
      <c r="G1802" s="174" t="s">
        <v>127</v>
      </c>
    </row>
    <row r="1803" spans="1:7" ht="28.5" x14ac:dyDescent="0.2">
      <c r="A1803" s="175" t="s">
        <v>3374</v>
      </c>
      <c r="B1803" s="152" t="s">
        <v>1539</v>
      </c>
      <c r="C1803" s="151" t="s">
        <v>68</v>
      </c>
      <c r="D1803" s="151" t="s">
        <v>14</v>
      </c>
      <c r="E1803" s="153">
        <v>0.05</v>
      </c>
      <c r="F1803" s="154">
        <v>671.05</v>
      </c>
      <c r="G1803" s="176">
        <f t="shared" ref="G1803" si="292">F1803*E1803</f>
        <v>33.552500000000002</v>
      </c>
    </row>
    <row r="1804" spans="1:7" ht="14.25" x14ac:dyDescent="0.2">
      <c r="A1804" s="177"/>
      <c r="B1804" s="178"/>
      <c r="C1804" s="178"/>
      <c r="D1804" s="178"/>
      <c r="E1804" s="557" t="s">
        <v>2906</v>
      </c>
      <c r="F1804" s="557"/>
      <c r="G1804" s="179">
        <f>G1803</f>
        <v>33.552500000000002</v>
      </c>
    </row>
    <row r="1805" spans="1:7" ht="14.25" x14ac:dyDescent="0.2">
      <c r="A1805" s="177"/>
      <c r="B1805" s="178"/>
      <c r="C1805" s="178"/>
      <c r="D1805" s="178"/>
      <c r="E1805" s="563" t="s">
        <v>2907</v>
      </c>
      <c r="F1805" s="563"/>
      <c r="G1805" s="180">
        <f>SUM(G1804,G1801,G1797)</f>
        <v>2142.6980960000001</v>
      </c>
    </row>
    <row r="1806" spans="1:7" ht="14.25" x14ac:dyDescent="0.2">
      <c r="A1806" s="177"/>
      <c r="B1806" s="178"/>
      <c r="C1806" s="569"/>
      <c r="D1806" s="569"/>
      <c r="E1806" s="178"/>
      <c r="F1806" s="178"/>
      <c r="G1806" s="184"/>
    </row>
    <row r="1807" spans="1:7" ht="14.25" x14ac:dyDescent="0.2">
      <c r="A1807" s="570" t="s">
        <v>3375</v>
      </c>
      <c r="B1807" s="571"/>
      <c r="C1807" s="571"/>
      <c r="D1807" s="571"/>
      <c r="E1807" s="571"/>
      <c r="F1807" s="571"/>
      <c r="G1807" s="572"/>
    </row>
    <row r="1808" spans="1:7" ht="28.5" x14ac:dyDescent="0.2">
      <c r="A1808" s="558" t="s">
        <v>1495</v>
      </c>
      <c r="B1808" s="559"/>
      <c r="C1808" s="150" t="s">
        <v>2874</v>
      </c>
      <c r="D1808" s="150" t="s">
        <v>2875</v>
      </c>
      <c r="E1808" s="150" t="s">
        <v>2876</v>
      </c>
      <c r="F1808" s="150" t="s">
        <v>2877</v>
      </c>
      <c r="G1808" s="174" t="s">
        <v>127</v>
      </c>
    </row>
    <row r="1809" spans="1:7" ht="14.25" x14ac:dyDescent="0.2">
      <c r="A1809" s="175" t="s">
        <v>3376</v>
      </c>
      <c r="B1809" s="152" t="s">
        <v>3377</v>
      </c>
      <c r="C1809" s="151" t="s">
        <v>68</v>
      </c>
      <c r="D1809" s="151" t="s">
        <v>1</v>
      </c>
      <c r="E1809" s="153">
        <v>1</v>
      </c>
      <c r="F1809" s="154">
        <v>117.7</v>
      </c>
      <c r="G1809" s="176">
        <f t="shared" ref="G1809:G1810" si="293">F1809*E1809</f>
        <v>117.7</v>
      </c>
    </row>
    <row r="1810" spans="1:7" ht="14.25" x14ac:dyDescent="0.2">
      <c r="A1810" s="175" t="s">
        <v>3378</v>
      </c>
      <c r="B1810" s="152" t="s">
        <v>2580</v>
      </c>
      <c r="C1810" s="151" t="s">
        <v>68</v>
      </c>
      <c r="D1810" s="151" t="s">
        <v>1</v>
      </c>
      <c r="E1810" s="153">
        <v>4</v>
      </c>
      <c r="F1810" s="154">
        <v>1.28</v>
      </c>
      <c r="G1810" s="176">
        <f t="shared" si="293"/>
        <v>5.12</v>
      </c>
    </row>
    <row r="1811" spans="1:7" ht="14.25" x14ac:dyDescent="0.2">
      <c r="A1811" s="177"/>
      <c r="B1811" s="178"/>
      <c r="C1811" s="178"/>
      <c r="D1811" s="178"/>
      <c r="E1811" s="557" t="s">
        <v>2892</v>
      </c>
      <c r="F1811" s="557"/>
      <c r="G1811" s="179">
        <f>SUM(G1809:G1810)</f>
        <v>122.82000000000001</v>
      </c>
    </row>
    <row r="1812" spans="1:7" ht="28.5" x14ac:dyDescent="0.2">
      <c r="A1812" s="558" t="s">
        <v>2893</v>
      </c>
      <c r="B1812" s="559"/>
      <c r="C1812" s="150" t="s">
        <v>2874</v>
      </c>
      <c r="D1812" s="150" t="s">
        <v>2875</v>
      </c>
      <c r="E1812" s="150" t="s">
        <v>2876</v>
      </c>
      <c r="F1812" s="150" t="s">
        <v>2877</v>
      </c>
      <c r="G1812" s="174" t="s">
        <v>127</v>
      </c>
    </row>
    <row r="1813" spans="1:7" ht="14.25" x14ac:dyDescent="0.2">
      <c r="A1813" s="175" t="s">
        <v>3244</v>
      </c>
      <c r="B1813" s="152" t="s">
        <v>1545</v>
      </c>
      <c r="C1813" s="151" t="s">
        <v>68</v>
      </c>
      <c r="D1813" s="151" t="s">
        <v>1489</v>
      </c>
      <c r="E1813" s="153">
        <v>0.1784</v>
      </c>
      <c r="F1813" s="154">
        <v>30.93</v>
      </c>
      <c r="G1813" s="176">
        <f t="shared" ref="G1813:G1814" si="294">F1813*E1813</f>
        <v>5.5179119999999999</v>
      </c>
    </row>
    <row r="1814" spans="1:7" ht="14.25" x14ac:dyDescent="0.2">
      <c r="A1814" s="175" t="s">
        <v>3236</v>
      </c>
      <c r="B1814" s="152" t="s">
        <v>1552</v>
      </c>
      <c r="C1814" s="151" t="s">
        <v>68</v>
      </c>
      <c r="D1814" s="151" t="s">
        <v>1489</v>
      </c>
      <c r="E1814" s="153">
        <f>E1813</f>
        <v>0.1784</v>
      </c>
      <c r="F1814" s="154">
        <v>40.659999999999997</v>
      </c>
      <c r="G1814" s="176">
        <f t="shared" si="294"/>
        <v>7.2537439999999993</v>
      </c>
    </row>
    <row r="1815" spans="1:7" ht="14.25" x14ac:dyDescent="0.2">
      <c r="A1815" s="177"/>
      <c r="B1815" s="178"/>
      <c r="C1815" s="178"/>
      <c r="D1815" s="178"/>
      <c r="E1815" s="557" t="s">
        <v>2902</v>
      </c>
      <c r="F1815" s="557"/>
      <c r="G1815" s="179">
        <f>SUM(G1813:G1814)</f>
        <v>12.771656</v>
      </c>
    </row>
    <row r="1816" spans="1:7" ht="14.25" x14ac:dyDescent="0.2">
      <c r="A1816" s="177"/>
      <c r="B1816" s="178"/>
      <c r="C1816" s="178"/>
      <c r="D1816" s="178"/>
      <c r="E1816" s="563" t="s">
        <v>2907</v>
      </c>
      <c r="F1816" s="563"/>
      <c r="G1816" s="180">
        <f>SUM(G1815,G1811)</f>
        <v>135.591656</v>
      </c>
    </row>
    <row r="1817" spans="1:7" ht="14.25" x14ac:dyDescent="0.2">
      <c r="A1817" s="177"/>
      <c r="B1817" s="178"/>
      <c r="C1817" s="569"/>
      <c r="D1817" s="569"/>
      <c r="E1817" s="178"/>
      <c r="F1817" s="178"/>
      <c r="G1817" s="184"/>
    </row>
    <row r="1818" spans="1:7" ht="14.25" x14ac:dyDescent="0.2">
      <c r="A1818" s="570" t="s">
        <v>3379</v>
      </c>
      <c r="B1818" s="571"/>
      <c r="C1818" s="571"/>
      <c r="D1818" s="571"/>
      <c r="E1818" s="571"/>
      <c r="F1818" s="571"/>
      <c r="G1818" s="572"/>
    </row>
    <row r="1819" spans="1:7" ht="28.5" x14ac:dyDescent="0.2">
      <c r="A1819" s="558" t="s">
        <v>1495</v>
      </c>
      <c r="B1819" s="559"/>
      <c r="C1819" s="150" t="s">
        <v>2874</v>
      </c>
      <c r="D1819" s="150" t="s">
        <v>2875</v>
      </c>
      <c r="E1819" s="150" t="s">
        <v>2876</v>
      </c>
      <c r="F1819" s="150" t="s">
        <v>2877</v>
      </c>
      <c r="G1819" s="174" t="s">
        <v>127</v>
      </c>
    </row>
    <row r="1820" spans="1:7" ht="14.25" x14ac:dyDescent="0.2">
      <c r="A1820" s="175" t="s">
        <v>3380</v>
      </c>
      <c r="B1820" s="152" t="s">
        <v>3381</v>
      </c>
      <c r="C1820" s="151" t="s">
        <v>68</v>
      </c>
      <c r="D1820" s="151" t="s">
        <v>1</v>
      </c>
      <c r="E1820" s="153">
        <v>1</v>
      </c>
      <c r="F1820" s="154">
        <v>213.12</v>
      </c>
      <c r="G1820" s="176">
        <f t="shared" ref="G1820:G1821" si="295">F1820*E1820</f>
        <v>213.12</v>
      </c>
    </row>
    <row r="1821" spans="1:7" ht="14.25" x14ac:dyDescent="0.2">
      <c r="A1821" s="175" t="s">
        <v>3378</v>
      </c>
      <c r="B1821" s="152" t="s">
        <v>2580</v>
      </c>
      <c r="C1821" s="151" t="s">
        <v>68</v>
      </c>
      <c r="D1821" s="151" t="s">
        <v>1</v>
      </c>
      <c r="E1821" s="153">
        <v>4</v>
      </c>
      <c r="F1821" s="154">
        <v>1.28</v>
      </c>
      <c r="G1821" s="176">
        <f t="shared" si="295"/>
        <v>5.12</v>
      </c>
    </row>
    <row r="1822" spans="1:7" ht="14.25" x14ac:dyDescent="0.2">
      <c r="A1822" s="177"/>
      <c r="B1822" s="178"/>
      <c r="C1822" s="178"/>
      <c r="D1822" s="178"/>
      <c r="E1822" s="557" t="s">
        <v>2892</v>
      </c>
      <c r="F1822" s="557"/>
      <c r="G1822" s="179">
        <f>SUM(G1820:G1821)</f>
        <v>218.24</v>
      </c>
    </row>
    <row r="1823" spans="1:7" ht="28.5" x14ac:dyDescent="0.2">
      <c r="A1823" s="558" t="s">
        <v>2893</v>
      </c>
      <c r="B1823" s="559"/>
      <c r="C1823" s="150" t="s">
        <v>2874</v>
      </c>
      <c r="D1823" s="150" t="s">
        <v>2875</v>
      </c>
      <c r="E1823" s="150" t="s">
        <v>2876</v>
      </c>
      <c r="F1823" s="150" t="s">
        <v>2877</v>
      </c>
      <c r="G1823" s="174" t="s">
        <v>127</v>
      </c>
    </row>
    <row r="1824" spans="1:7" ht="14.25" x14ac:dyDescent="0.2">
      <c r="A1824" s="175" t="s">
        <v>3244</v>
      </c>
      <c r="B1824" s="152" t="s">
        <v>1545</v>
      </c>
      <c r="C1824" s="151" t="s">
        <v>68</v>
      </c>
      <c r="D1824" s="151" t="s">
        <v>1489</v>
      </c>
      <c r="E1824" s="153">
        <v>0.3</v>
      </c>
      <c r="F1824" s="154">
        <v>30.93</v>
      </c>
      <c r="G1824" s="176">
        <f t="shared" ref="G1824:G1825" si="296">F1824*E1824</f>
        <v>9.2789999999999999</v>
      </c>
    </row>
    <row r="1825" spans="1:7" ht="14.25" x14ac:dyDescent="0.2">
      <c r="A1825" s="175" t="s">
        <v>3236</v>
      </c>
      <c r="B1825" s="152" t="s">
        <v>1552</v>
      </c>
      <c r="C1825" s="151" t="s">
        <v>68</v>
      </c>
      <c r="D1825" s="151" t="s">
        <v>1489</v>
      </c>
      <c r="E1825" s="153">
        <f>E1824</f>
        <v>0.3</v>
      </c>
      <c r="F1825" s="154">
        <v>40.659999999999997</v>
      </c>
      <c r="G1825" s="176">
        <f t="shared" si="296"/>
        <v>12.197999999999999</v>
      </c>
    </row>
    <row r="1826" spans="1:7" ht="14.25" x14ac:dyDescent="0.2">
      <c r="A1826" s="177"/>
      <c r="B1826" s="178"/>
      <c r="C1826" s="178"/>
      <c r="D1826" s="178"/>
      <c r="E1826" s="557" t="s">
        <v>2902</v>
      </c>
      <c r="F1826" s="557"/>
      <c r="G1826" s="179">
        <f>SUM(G1824:G1825)</f>
        <v>21.476999999999997</v>
      </c>
    </row>
    <row r="1827" spans="1:7" ht="14.25" x14ac:dyDescent="0.2">
      <c r="A1827" s="177"/>
      <c r="B1827" s="178"/>
      <c r="C1827" s="178"/>
      <c r="D1827" s="178"/>
      <c r="E1827" s="563" t="s">
        <v>2907</v>
      </c>
      <c r="F1827" s="563"/>
      <c r="G1827" s="180">
        <f>SUM(G1826,G1822)</f>
        <v>239.71700000000001</v>
      </c>
    </row>
    <row r="1828" spans="1:7" ht="14.25" x14ac:dyDescent="0.2">
      <c r="A1828" s="177"/>
      <c r="B1828" s="178"/>
      <c r="C1828" s="569"/>
      <c r="D1828" s="569"/>
      <c r="E1828" s="178"/>
      <c r="F1828" s="178"/>
      <c r="G1828" s="184"/>
    </row>
    <row r="1829" spans="1:7" ht="14.25" x14ac:dyDescent="0.2">
      <c r="A1829" s="570" t="s">
        <v>3382</v>
      </c>
      <c r="B1829" s="571"/>
      <c r="C1829" s="571"/>
      <c r="D1829" s="571"/>
      <c r="E1829" s="571"/>
      <c r="F1829" s="571"/>
      <c r="G1829" s="572"/>
    </row>
    <row r="1830" spans="1:7" ht="28.5" x14ac:dyDescent="0.2">
      <c r="A1830" s="558" t="s">
        <v>1495</v>
      </c>
      <c r="B1830" s="559"/>
      <c r="C1830" s="150" t="s">
        <v>2874</v>
      </c>
      <c r="D1830" s="150" t="s">
        <v>2875</v>
      </c>
      <c r="E1830" s="150" t="s">
        <v>2876</v>
      </c>
      <c r="F1830" s="150" t="s">
        <v>2877</v>
      </c>
      <c r="G1830" s="174" t="s">
        <v>127</v>
      </c>
    </row>
    <row r="1831" spans="1:7" ht="14.25" x14ac:dyDescent="0.2">
      <c r="A1831" s="175" t="s">
        <v>3383</v>
      </c>
      <c r="B1831" s="152" t="s">
        <v>3384</v>
      </c>
      <c r="C1831" s="151" t="s">
        <v>68</v>
      </c>
      <c r="D1831" s="151" t="s">
        <v>1</v>
      </c>
      <c r="E1831" s="153">
        <v>1</v>
      </c>
      <c r="F1831" s="154">
        <v>134.1</v>
      </c>
      <c r="G1831" s="176">
        <f t="shared" ref="G1831:G1832" si="297">F1831*E1831</f>
        <v>134.1</v>
      </c>
    </row>
    <row r="1832" spans="1:7" ht="14.25" x14ac:dyDescent="0.2">
      <c r="A1832" s="175" t="s">
        <v>3378</v>
      </c>
      <c r="B1832" s="152" t="s">
        <v>2580</v>
      </c>
      <c r="C1832" s="151" t="s">
        <v>68</v>
      </c>
      <c r="D1832" s="151" t="s">
        <v>1</v>
      </c>
      <c r="E1832" s="153">
        <v>4</v>
      </c>
      <c r="F1832" s="154">
        <v>1.28</v>
      </c>
      <c r="G1832" s="176">
        <f t="shared" si="297"/>
        <v>5.12</v>
      </c>
    </row>
    <row r="1833" spans="1:7" ht="14.25" x14ac:dyDescent="0.2">
      <c r="A1833" s="177"/>
      <c r="B1833" s="178"/>
      <c r="C1833" s="178"/>
      <c r="D1833" s="178"/>
      <c r="E1833" s="557" t="s">
        <v>2892</v>
      </c>
      <c r="F1833" s="557"/>
      <c r="G1833" s="179">
        <f>SUM(G1831:G1832)</f>
        <v>139.22</v>
      </c>
    </row>
    <row r="1834" spans="1:7" ht="28.5" x14ac:dyDescent="0.2">
      <c r="A1834" s="558" t="s">
        <v>2893</v>
      </c>
      <c r="B1834" s="559"/>
      <c r="C1834" s="150" t="s">
        <v>2874</v>
      </c>
      <c r="D1834" s="150" t="s">
        <v>2875</v>
      </c>
      <c r="E1834" s="150" t="s">
        <v>2876</v>
      </c>
      <c r="F1834" s="150" t="s">
        <v>2877</v>
      </c>
      <c r="G1834" s="174" t="s">
        <v>127</v>
      </c>
    </row>
    <row r="1835" spans="1:7" ht="14.25" x14ac:dyDescent="0.2">
      <c r="A1835" s="175" t="s">
        <v>3244</v>
      </c>
      <c r="B1835" s="152" t="s">
        <v>1545</v>
      </c>
      <c r="C1835" s="151" t="s">
        <v>68</v>
      </c>
      <c r="D1835" s="151" t="s">
        <v>1489</v>
      </c>
      <c r="E1835" s="153">
        <v>0.18079999999999999</v>
      </c>
      <c r="F1835" s="154">
        <v>30.93</v>
      </c>
      <c r="G1835" s="176">
        <f t="shared" ref="G1835:G1836" si="298">F1835*E1835</f>
        <v>5.5921439999999993</v>
      </c>
    </row>
    <row r="1836" spans="1:7" ht="14.25" x14ac:dyDescent="0.2">
      <c r="A1836" s="175" t="s">
        <v>3236</v>
      </c>
      <c r="B1836" s="152" t="s">
        <v>1552</v>
      </c>
      <c r="C1836" s="151" t="s">
        <v>68</v>
      </c>
      <c r="D1836" s="151" t="s">
        <v>1489</v>
      </c>
      <c r="E1836" s="153">
        <f>E1835</f>
        <v>0.18079999999999999</v>
      </c>
      <c r="F1836" s="154">
        <v>40.659999999999997</v>
      </c>
      <c r="G1836" s="176">
        <f t="shared" si="298"/>
        <v>7.3513279999999988</v>
      </c>
    </row>
    <row r="1837" spans="1:7" ht="14.25" x14ac:dyDescent="0.2">
      <c r="A1837" s="177"/>
      <c r="B1837" s="178"/>
      <c r="C1837" s="178"/>
      <c r="D1837" s="178"/>
      <c r="E1837" s="557" t="s">
        <v>2902</v>
      </c>
      <c r="F1837" s="557"/>
      <c r="G1837" s="179">
        <f>SUM(G1835:G1836)</f>
        <v>12.943471999999998</v>
      </c>
    </row>
    <row r="1838" spans="1:7" ht="14.25" x14ac:dyDescent="0.2">
      <c r="A1838" s="177"/>
      <c r="B1838" s="178"/>
      <c r="C1838" s="178"/>
      <c r="D1838" s="178"/>
      <c r="E1838" s="563" t="s">
        <v>2907</v>
      </c>
      <c r="F1838" s="563"/>
      <c r="G1838" s="180">
        <f>SUM(G1837,G1833)</f>
        <v>152.16347199999998</v>
      </c>
    </row>
    <row r="1839" spans="1:7" ht="14.25" x14ac:dyDescent="0.2">
      <c r="A1839" s="177"/>
      <c r="B1839" s="178"/>
      <c r="C1839" s="569"/>
      <c r="D1839" s="569"/>
      <c r="E1839" s="178"/>
      <c r="F1839" s="178"/>
      <c r="G1839" s="184"/>
    </row>
    <row r="1840" spans="1:7" ht="14.25" x14ac:dyDescent="0.2">
      <c r="A1840" s="570" t="s">
        <v>3385</v>
      </c>
      <c r="B1840" s="571"/>
      <c r="C1840" s="571"/>
      <c r="D1840" s="571"/>
      <c r="E1840" s="571"/>
      <c r="F1840" s="571"/>
      <c r="G1840" s="572"/>
    </row>
    <row r="1841" spans="1:7" ht="28.5" x14ac:dyDescent="0.2">
      <c r="A1841" s="558" t="s">
        <v>1495</v>
      </c>
      <c r="B1841" s="559"/>
      <c r="C1841" s="150" t="s">
        <v>2874</v>
      </c>
      <c r="D1841" s="150" t="s">
        <v>2875</v>
      </c>
      <c r="E1841" s="150" t="s">
        <v>2876</v>
      </c>
      <c r="F1841" s="150" t="s">
        <v>2877</v>
      </c>
      <c r="G1841" s="174" t="s">
        <v>127</v>
      </c>
    </row>
    <row r="1842" spans="1:7" ht="14.25" x14ac:dyDescent="0.2">
      <c r="A1842" s="175" t="s">
        <v>3386</v>
      </c>
      <c r="B1842" s="152" t="s">
        <v>3387</v>
      </c>
      <c r="C1842" s="151" t="s">
        <v>68</v>
      </c>
      <c r="D1842" s="151" t="s">
        <v>1</v>
      </c>
      <c r="E1842" s="153">
        <v>1</v>
      </c>
      <c r="F1842" s="154">
        <v>88</v>
      </c>
      <c r="G1842" s="176">
        <f t="shared" ref="G1842" si="299">F1842*E1842</f>
        <v>88</v>
      </c>
    </row>
    <row r="1843" spans="1:7" ht="14.25" x14ac:dyDescent="0.2">
      <c r="A1843" s="177"/>
      <c r="B1843" s="178"/>
      <c r="C1843" s="178"/>
      <c r="D1843" s="178"/>
      <c r="E1843" s="557" t="s">
        <v>2892</v>
      </c>
      <c r="F1843" s="557"/>
      <c r="G1843" s="179">
        <f>G1842</f>
        <v>88</v>
      </c>
    </row>
    <row r="1844" spans="1:7" ht="28.5" x14ac:dyDescent="0.2">
      <c r="A1844" s="558" t="s">
        <v>2893</v>
      </c>
      <c r="B1844" s="559"/>
      <c r="C1844" s="150" t="s">
        <v>2874</v>
      </c>
      <c r="D1844" s="150" t="s">
        <v>2875</v>
      </c>
      <c r="E1844" s="150" t="s">
        <v>2876</v>
      </c>
      <c r="F1844" s="150" t="s">
        <v>2877</v>
      </c>
      <c r="G1844" s="174" t="s">
        <v>127</v>
      </c>
    </row>
    <row r="1845" spans="1:7" ht="14.25" x14ac:dyDescent="0.2">
      <c r="A1845" s="175" t="s">
        <v>3244</v>
      </c>
      <c r="B1845" s="152" t="s">
        <v>1545</v>
      </c>
      <c r="C1845" s="151" t="s">
        <v>68</v>
      </c>
      <c r="D1845" s="151" t="s">
        <v>1489</v>
      </c>
      <c r="E1845" s="153">
        <v>0.14369999999999999</v>
      </c>
      <c r="F1845" s="154">
        <v>30.93</v>
      </c>
      <c r="G1845" s="176">
        <f t="shared" ref="G1845:G1846" si="300">F1845*E1845</f>
        <v>4.4446409999999998</v>
      </c>
    </row>
    <row r="1846" spans="1:7" ht="14.25" x14ac:dyDescent="0.2">
      <c r="A1846" s="175" t="s">
        <v>3236</v>
      </c>
      <c r="B1846" s="152" t="s">
        <v>1552</v>
      </c>
      <c r="C1846" s="151" t="s">
        <v>68</v>
      </c>
      <c r="D1846" s="151" t="s">
        <v>1489</v>
      </c>
      <c r="E1846" s="153">
        <f>E1845</f>
        <v>0.14369999999999999</v>
      </c>
      <c r="F1846" s="154">
        <v>40.659999999999997</v>
      </c>
      <c r="G1846" s="176">
        <f t="shared" si="300"/>
        <v>5.8428419999999992</v>
      </c>
    </row>
    <row r="1847" spans="1:7" ht="14.25" x14ac:dyDescent="0.2">
      <c r="A1847" s="177"/>
      <c r="B1847" s="178"/>
      <c r="C1847" s="178"/>
      <c r="D1847" s="178"/>
      <c r="E1847" s="557" t="s">
        <v>2902</v>
      </c>
      <c r="F1847" s="557"/>
      <c r="G1847" s="179">
        <f>SUM(G1845:G1846)</f>
        <v>10.287482999999998</v>
      </c>
    </row>
    <row r="1848" spans="1:7" ht="14.25" x14ac:dyDescent="0.2">
      <c r="A1848" s="177"/>
      <c r="B1848" s="178"/>
      <c r="C1848" s="178"/>
      <c r="D1848" s="178"/>
      <c r="E1848" s="563" t="s">
        <v>2907</v>
      </c>
      <c r="F1848" s="563"/>
      <c r="G1848" s="180">
        <f>SUM(G1847,G1843)</f>
        <v>98.287482999999995</v>
      </c>
    </row>
    <row r="1849" spans="1:7" ht="14.25" x14ac:dyDescent="0.2">
      <c r="A1849" s="177"/>
      <c r="B1849" s="178"/>
      <c r="C1849" s="569"/>
      <c r="D1849" s="569"/>
      <c r="E1849" s="178"/>
      <c r="F1849" s="178"/>
      <c r="G1849" s="184"/>
    </row>
    <row r="1850" spans="1:7" ht="14.25" x14ac:dyDescent="0.2">
      <c r="A1850" s="570" t="s">
        <v>3388</v>
      </c>
      <c r="B1850" s="571"/>
      <c r="C1850" s="571"/>
      <c r="D1850" s="571"/>
      <c r="E1850" s="571"/>
      <c r="F1850" s="571"/>
      <c r="G1850" s="572"/>
    </row>
    <row r="1851" spans="1:7" ht="28.5" x14ac:dyDescent="0.2">
      <c r="A1851" s="558" t="s">
        <v>1495</v>
      </c>
      <c r="B1851" s="559"/>
      <c r="C1851" s="150" t="s">
        <v>2874</v>
      </c>
      <c r="D1851" s="150" t="s">
        <v>2875</v>
      </c>
      <c r="E1851" s="150" t="s">
        <v>2876</v>
      </c>
      <c r="F1851" s="150" t="s">
        <v>2877</v>
      </c>
      <c r="G1851" s="174" t="s">
        <v>127</v>
      </c>
    </row>
    <row r="1852" spans="1:7" ht="14.25" x14ac:dyDescent="0.2">
      <c r="A1852" s="175" t="s">
        <v>3389</v>
      </c>
      <c r="B1852" s="152" t="s">
        <v>3390</v>
      </c>
      <c r="C1852" s="151" t="s">
        <v>68</v>
      </c>
      <c r="D1852" s="151" t="s">
        <v>1</v>
      </c>
      <c r="E1852" s="153">
        <v>1</v>
      </c>
      <c r="F1852" s="154">
        <v>152.88999999999999</v>
      </c>
      <c r="G1852" s="176">
        <f t="shared" ref="G1852" si="301">F1852*E1852</f>
        <v>152.88999999999999</v>
      </c>
    </row>
    <row r="1853" spans="1:7" ht="14.25" x14ac:dyDescent="0.2">
      <c r="A1853" s="177"/>
      <c r="B1853" s="178"/>
      <c r="C1853" s="178"/>
      <c r="D1853" s="178"/>
      <c r="E1853" s="557" t="s">
        <v>2892</v>
      </c>
      <c r="F1853" s="557"/>
      <c r="G1853" s="179">
        <f>G1852</f>
        <v>152.88999999999999</v>
      </c>
    </row>
    <row r="1854" spans="1:7" ht="28.5" x14ac:dyDescent="0.2">
      <c r="A1854" s="558" t="s">
        <v>2893</v>
      </c>
      <c r="B1854" s="559"/>
      <c r="C1854" s="150" t="s">
        <v>2874</v>
      </c>
      <c r="D1854" s="150" t="s">
        <v>2875</v>
      </c>
      <c r="E1854" s="150" t="s">
        <v>2876</v>
      </c>
      <c r="F1854" s="150" t="s">
        <v>2877</v>
      </c>
      <c r="G1854" s="174" t="s">
        <v>127</v>
      </c>
    </row>
    <row r="1855" spans="1:7" ht="14.25" x14ac:dyDescent="0.2">
      <c r="A1855" s="175" t="s">
        <v>3244</v>
      </c>
      <c r="B1855" s="152" t="s">
        <v>1545</v>
      </c>
      <c r="C1855" s="151" t="s">
        <v>68</v>
      </c>
      <c r="D1855" s="151" t="s">
        <v>1489</v>
      </c>
      <c r="E1855" s="153">
        <v>0.15310000000000001</v>
      </c>
      <c r="F1855" s="154">
        <v>30.93</v>
      </c>
      <c r="G1855" s="176">
        <f t="shared" ref="G1855:G1856" si="302">F1855*E1855</f>
        <v>4.7353830000000006</v>
      </c>
    </row>
    <row r="1856" spans="1:7" ht="14.25" x14ac:dyDescent="0.2">
      <c r="A1856" s="175" t="s">
        <v>3236</v>
      </c>
      <c r="B1856" s="152" t="s">
        <v>1552</v>
      </c>
      <c r="C1856" s="151" t="s">
        <v>68</v>
      </c>
      <c r="D1856" s="151" t="s">
        <v>1489</v>
      </c>
      <c r="E1856" s="153">
        <f>E1855</f>
        <v>0.15310000000000001</v>
      </c>
      <c r="F1856" s="154">
        <v>40.659999999999997</v>
      </c>
      <c r="G1856" s="176">
        <f t="shared" si="302"/>
        <v>6.2250459999999999</v>
      </c>
    </row>
    <row r="1857" spans="1:7" ht="14.25" x14ac:dyDescent="0.2">
      <c r="A1857" s="177"/>
      <c r="B1857" s="178"/>
      <c r="C1857" s="178"/>
      <c r="D1857" s="178"/>
      <c r="E1857" s="557" t="s">
        <v>2902</v>
      </c>
      <c r="F1857" s="557"/>
      <c r="G1857" s="179">
        <f>SUM(G1855:G1856)</f>
        <v>10.960429000000001</v>
      </c>
    </row>
    <row r="1858" spans="1:7" ht="14.25" x14ac:dyDescent="0.2">
      <c r="A1858" s="177"/>
      <c r="B1858" s="178"/>
      <c r="C1858" s="178"/>
      <c r="D1858" s="178"/>
      <c r="E1858" s="563" t="s">
        <v>2907</v>
      </c>
      <c r="F1858" s="563"/>
      <c r="G1858" s="180">
        <f>SUM(G1857,G1853)</f>
        <v>163.85042899999999</v>
      </c>
    </row>
    <row r="1859" spans="1:7" ht="14.25" x14ac:dyDescent="0.2">
      <c r="A1859" s="177"/>
      <c r="B1859" s="178"/>
      <c r="C1859" s="569"/>
      <c r="D1859" s="569"/>
      <c r="E1859" s="178"/>
      <c r="F1859" s="178"/>
      <c r="G1859" s="184"/>
    </row>
    <row r="1860" spans="1:7" ht="14.25" x14ac:dyDescent="0.2">
      <c r="A1860" s="570" t="s">
        <v>3391</v>
      </c>
      <c r="B1860" s="571"/>
      <c r="C1860" s="571"/>
      <c r="D1860" s="571"/>
      <c r="E1860" s="571"/>
      <c r="F1860" s="571"/>
      <c r="G1860" s="572"/>
    </row>
    <row r="1861" spans="1:7" ht="28.5" x14ac:dyDescent="0.2">
      <c r="A1861" s="558" t="s">
        <v>1495</v>
      </c>
      <c r="B1861" s="559"/>
      <c r="C1861" s="150" t="s">
        <v>2874</v>
      </c>
      <c r="D1861" s="150" t="s">
        <v>2875</v>
      </c>
      <c r="E1861" s="150" t="s">
        <v>2876</v>
      </c>
      <c r="F1861" s="150" t="s">
        <v>2877</v>
      </c>
      <c r="G1861" s="174" t="s">
        <v>127</v>
      </c>
    </row>
    <row r="1862" spans="1:7" ht="28.5" x14ac:dyDescent="0.2">
      <c r="A1862" s="175" t="s">
        <v>3392</v>
      </c>
      <c r="B1862" s="152" t="s">
        <v>3393</v>
      </c>
      <c r="C1862" s="151" t="s">
        <v>68</v>
      </c>
      <c r="D1862" s="151" t="s">
        <v>8</v>
      </c>
      <c r="E1862" s="153">
        <v>0.7117</v>
      </c>
      <c r="F1862" s="154">
        <v>14.07</v>
      </c>
      <c r="G1862" s="176">
        <f t="shared" ref="G1862" si="303">F1862*E1862</f>
        <v>10.013619</v>
      </c>
    </row>
    <row r="1863" spans="1:7" ht="14.25" x14ac:dyDescent="0.2">
      <c r="A1863" s="177"/>
      <c r="B1863" s="178"/>
      <c r="C1863" s="178"/>
      <c r="D1863" s="178"/>
      <c r="E1863" s="557" t="s">
        <v>2892</v>
      </c>
      <c r="F1863" s="557"/>
      <c r="G1863" s="179">
        <f>G1862</f>
        <v>10.013619</v>
      </c>
    </row>
    <row r="1864" spans="1:7" ht="28.5" x14ac:dyDescent="0.2">
      <c r="A1864" s="558" t="s">
        <v>2893</v>
      </c>
      <c r="B1864" s="559"/>
      <c r="C1864" s="150" t="s">
        <v>2874</v>
      </c>
      <c r="D1864" s="150" t="s">
        <v>2875</v>
      </c>
      <c r="E1864" s="150" t="s">
        <v>2876</v>
      </c>
      <c r="F1864" s="150" t="s">
        <v>2877</v>
      </c>
      <c r="G1864" s="174" t="s">
        <v>127</v>
      </c>
    </row>
    <row r="1865" spans="1:7" ht="14.25" x14ac:dyDescent="0.2">
      <c r="A1865" s="175" t="s">
        <v>3244</v>
      </c>
      <c r="B1865" s="152" t="s">
        <v>1545</v>
      </c>
      <c r="C1865" s="151" t="s">
        <v>68</v>
      </c>
      <c r="D1865" s="151" t="s">
        <v>1489</v>
      </c>
      <c r="E1865" s="153">
        <v>0.15</v>
      </c>
      <c r="F1865" s="154">
        <v>30.93</v>
      </c>
      <c r="G1865" s="176">
        <f t="shared" ref="G1865:G1866" si="304">F1865*E1865</f>
        <v>4.6395</v>
      </c>
    </row>
    <row r="1866" spans="1:7" ht="14.25" x14ac:dyDescent="0.2">
      <c r="A1866" s="175" t="s">
        <v>3236</v>
      </c>
      <c r="B1866" s="152" t="s">
        <v>1552</v>
      </c>
      <c r="C1866" s="151" t="s">
        <v>68</v>
      </c>
      <c r="D1866" s="151" t="s">
        <v>1489</v>
      </c>
      <c r="E1866" s="153">
        <f>E1865</f>
        <v>0.15</v>
      </c>
      <c r="F1866" s="154">
        <v>40.659999999999997</v>
      </c>
      <c r="G1866" s="176">
        <f t="shared" si="304"/>
        <v>6.0989999999999993</v>
      </c>
    </row>
    <row r="1867" spans="1:7" ht="14.25" x14ac:dyDescent="0.2">
      <c r="A1867" s="177"/>
      <c r="B1867" s="178"/>
      <c r="C1867" s="178"/>
      <c r="D1867" s="178"/>
      <c r="E1867" s="557" t="s">
        <v>2902</v>
      </c>
      <c r="F1867" s="557"/>
      <c r="G1867" s="179">
        <f>SUM(G1866,G1865)</f>
        <v>10.738499999999998</v>
      </c>
    </row>
    <row r="1868" spans="1:7" ht="28.5" x14ac:dyDescent="0.2">
      <c r="A1868" s="558" t="s">
        <v>2903</v>
      </c>
      <c r="B1868" s="559"/>
      <c r="C1868" s="150" t="s">
        <v>2874</v>
      </c>
      <c r="D1868" s="150" t="s">
        <v>2875</v>
      </c>
      <c r="E1868" s="150" t="s">
        <v>2876</v>
      </c>
      <c r="F1868" s="150" t="s">
        <v>2877</v>
      </c>
      <c r="G1868" s="174" t="s">
        <v>127</v>
      </c>
    </row>
    <row r="1869" spans="1:7" ht="42.75" x14ac:dyDescent="0.2">
      <c r="A1869" s="175" t="s">
        <v>3358</v>
      </c>
      <c r="B1869" s="152" t="s">
        <v>2618</v>
      </c>
      <c r="C1869" s="151" t="s">
        <v>68</v>
      </c>
      <c r="D1869" s="151" t="s">
        <v>8</v>
      </c>
      <c r="E1869" s="153">
        <f>E1862</f>
        <v>0.7117</v>
      </c>
      <c r="F1869" s="154">
        <v>12.9</v>
      </c>
      <c r="G1869" s="176">
        <f t="shared" ref="G1869" si="305">F1869*E1869</f>
        <v>9.18093</v>
      </c>
    </row>
    <row r="1870" spans="1:7" ht="14.25" x14ac:dyDescent="0.2">
      <c r="A1870" s="177"/>
      <c r="B1870" s="178"/>
      <c r="C1870" s="178"/>
      <c r="D1870" s="178"/>
      <c r="E1870" s="557" t="s">
        <v>2906</v>
      </c>
      <c r="F1870" s="557"/>
      <c r="G1870" s="179">
        <f>G1869</f>
        <v>9.18093</v>
      </c>
    </row>
    <row r="1871" spans="1:7" ht="14.25" x14ac:dyDescent="0.2">
      <c r="A1871" s="177"/>
      <c r="B1871" s="178"/>
      <c r="C1871" s="178"/>
      <c r="D1871" s="178"/>
      <c r="E1871" s="563" t="s">
        <v>2907</v>
      </c>
      <c r="F1871" s="563"/>
      <c r="G1871" s="180">
        <f>SUM(G1870,G1867,G1863)</f>
        <v>29.933048999999997</v>
      </c>
    </row>
    <row r="1872" spans="1:7" ht="14.25" x14ac:dyDescent="0.2">
      <c r="A1872" s="177"/>
      <c r="B1872" s="178"/>
      <c r="C1872" s="569"/>
      <c r="D1872" s="569"/>
      <c r="E1872" s="178"/>
      <c r="F1872" s="178"/>
      <c r="G1872" s="184"/>
    </row>
    <row r="1873" spans="1:7" ht="14.25" x14ac:dyDescent="0.2">
      <c r="A1873" s="570" t="s">
        <v>3394</v>
      </c>
      <c r="B1873" s="571"/>
      <c r="C1873" s="571"/>
      <c r="D1873" s="571"/>
      <c r="E1873" s="571"/>
      <c r="F1873" s="571"/>
      <c r="G1873" s="572"/>
    </row>
    <row r="1874" spans="1:7" ht="28.5" x14ac:dyDescent="0.2">
      <c r="A1874" s="558" t="s">
        <v>1495</v>
      </c>
      <c r="B1874" s="559"/>
      <c r="C1874" s="150" t="s">
        <v>2874</v>
      </c>
      <c r="D1874" s="150" t="s">
        <v>2875</v>
      </c>
      <c r="E1874" s="150" t="s">
        <v>2876</v>
      </c>
      <c r="F1874" s="150" t="s">
        <v>2877</v>
      </c>
      <c r="G1874" s="174" t="s">
        <v>127</v>
      </c>
    </row>
    <row r="1875" spans="1:7" ht="28.5" x14ac:dyDescent="0.2">
      <c r="A1875" s="175" t="s">
        <v>3395</v>
      </c>
      <c r="B1875" s="152" t="s">
        <v>3396</v>
      </c>
      <c r="C1875" s="151" t="s">
        <v>68</v>
      </c>
      <c r="D1875" s="151" t="s">
        <v>8</v>
      </c>
      <c r="E1875" s="153">
        <v>0.73340000000000005</v>
      </c>
      <c r="F1875" s="154">
        <v>27.32</v>
      </c>
      <c r="G1875" s="176">
        <f t="shared" ref="G1875" si="306">F1875*E1875</f>
        <v>20.036488000000002</v>
      </c>
    </row>
    <row r="1876" spans="1:7" ht="14.25" x14ac:dyDescent="0.2">
      <c r="A1876" s="177"/>
      <c r="B1876" s="178"/>
      <c r="C1876" s="178"/>
      <c r="D1876" s="178"/>
      <c r="E1876" s="557" t="s">
        <v>2892</v>
      </c>
      <c r="F1876" s="557"/>
      <c r="G1876" s="179">
        <f>G1875</f>
        <v>20.036488000000002</v>
      </c>
    </row>
    <row r="1877" spans="1:7" ht="28.5" x14ac:dyDescent="0.2">
      <c r="A1877" s="558" t="s">
        <v>2893</v>
      </c>
      <c r="B1877" s="559"/>
      <c r="C1877" s="150" t="s">
        <v>2874</v>
      </c>
      <c r="D1877" s="150" t="s">
        <v>2875</v>
      </c>
      <c r="E1877" s="150" t="s">
        <v>2876</v>
      </c>
      <c r="F1877" s="150" t="s">
        <v>2877</v>
      </c>
      <c r="G1877" s="174" t="s">
        <v>127</v>
      </c>
    </row>
    <row r="1878" spans="1:7" ht="14.25" x14ac:dyDescent="0.2">
      <c r="A1878" s="175" t="s">
        <v>3244</v>
      </c>
      <c r="B1878" s="152" t="s">
        <v>1545</v>
      </c>
      <c r="C1878" s="151" t="s">
        <v>68</v>
      </c>
      <c r="D1878" s="151" t="s">
        <v>1489</v>
      </c>
      <c r="E1878" s="153">
        <v>0.15720000000000001</v>
      </c>
      <c r="F1878" s="154">
        <v>30.93</v>
      </c>
      <c r="G1878" s="176">
        <f t="shared" ref="G1878:G1879" si="307">F1878*E1878</f>
        <v>4.862196</v>
      </c>
    </row>
    <row r="1879" spans="1:7" ht="14.25" x14ac:dyDescent="0.2">
      <c r="A1879" s="175" t="s">
        <v>3236</v>
      </c>
      <c r="B1879" s="152" t="s">
        <v>1552</v>
      </c>
      <c r="C1879" s="151" t="s">
        <v>68</v>
      </c>
      <c r="D1879" s="151" t="s">
        <v>1489</v>
      </c>
      <c r="E1879" s="153">
        <f>E1878</f>
        <v>0.15720000000000001</v>
      </c>
      <c r="F1879" s="154">
        <v>40.659999999999997</v>
      </c>
      <c r="G1879" s="176">
        <f t="shared" si="307"/>
        <v>6.3917519999999994</v>
      </c>
    </row>
    <row r="1880" spans="1:7" ht="14.25" x14ac:dyDescent="0.2">
      <c r="A1880" s="177"/>
      <c r="B1880" s="178"/>
      <c r="C1880" s="178"/>
      <c r="D1880" s="178"/>
      <c r="E1880" s="557" t="s">
        <v>2902</v>
      </c>
      <c r="F1880" s="557"/>
      <c r="G1880" s="179">
        <f>SUM(G1879,G1878)</f>
        <v>11.253947999999999</v>
      </c>
    </row>
    <row r="1881" spans="1:7" ht="28.5" x14ac:dyDescent="0.2">
      <c r="A1881" s="558" t="s">
        <v>2903</v>
      </c>
      <c r="B1881" s="559"/>
      <c r="C1881" s="150" t="s">
        <v>2874</v>
      </c>
      <c r="D1881" s="150" t="s">
        <v>2875</v>
      </c>
      <c r="E1881" s="150" t="s">
        <v>2876</v>
      </c>
      <c r="F1881" s="150" t="s">
        <v>2877</v>
      </c>
      <c r="G1881" s="174" t="s">
        <v>127</v>
      </c>
    </row>
    <row r="1882" spans="1:7" ht="42.75" x14ac:dyDescent="0.2">
      <c r="A1882" s="175" t="s">
        <v>3358</v>
      </c>
      <c r="B1882" s="152" t="s">
        <v>2618</v>
      </c>
      <c r="C1882" s="151" t="s">
        <v>68</v>
      </c>
      <c r="D1882" s="151" t="s">
        <v>8</v>
      </c>
      <c r="E1882" s="153">
        <f>E1875</f>
        <v>0.73340000000000005</v>
      </c>
      <c r="F1882" s="154">
        <v>12.9</v>
      </c>
      <c r="G1882" s="176">
        <f t="shared" ref="G1882" si="308">F1882*E1882</f>
        <v>9.4608600000000003</v>
      </c>
    </row>
    <row r="1883" spans="1:7" ht="14.25" x14ac:dyDescent="0.2">
      <c r="A1883" s="177"/>
      <c r="B1883" s="178"/>
      <c r="C1883" s="178"/>
      <c r="D1883" s="178"/>
      <c r="E1883" s="557" t="s">
        <v>2906</v>
      </c>
      <c r="F1883" s="557"/>
      <c r="G1883" s="179">
        <f>G1882</f>
        <v>9.4608600000000003</v>
      </c>
    </row>
    <row r="1884" spans="1:7" ht="14.25" x14ac:dyDescent="0.2">
      <c r="A1884" s="177"/>
      <c r="B1884" s="178"/>
      <c r="C1884" s="178"/>
      <c r="D1884" s="178"/>
      <c r="E1884" s="563" t="s">
        <v>2907</v>
      </c>
      <c r="F1884" s="563"/>
      <c r="G1884" s="180">
        <f>SUM(G1883,G1880,G1876)</f>
        <v>40.751295999999996</v>
      </c>
    </row>
    <row r="1885" spans="1:7" ht="14.25" x14ac:dyDescent="0.2">
      <c r="A1885" s="177"/>
      <c r="B1885" s="178"/>
      <c r="C1885" s="569"/>
      <c r="D1885" s="569"/>
      <c r="E1885" s="178"/>
      <c r="F1885" s="178"/>
      <c r="G1885" s="184"/>
    </row>
    <row r="1886" spans="1:7" ht="14.25" x14ac:dyDescent="0.2">
      <c r="A1886" s="570" t="s">
        <v>3397</v>
      </c>
      <c r="B1886" s="571"/>
      <c r="C1886" s="571"/>
      <c r="D1886" s="571"/>
      <c r="E1886" s="571"/>
      <c r="F1886" s="571"/>
      <c r="G1886" s="572"/>
    </row>
    <row r="1887" spans="1:7" ht="28.5" x14ac:dyDescent="0.2">
      <c r="A1887" s="558" t="s">
        <v>1495</v>
      </c>
      <c r="B1887" s="559"/>
      <c r="C1887" s="150" t="s">
        <v>2874</v>
      </c>
      <c r="D1887" s="150" t="s">
        <v>2875</v>
      </c>
      <c r="E1887" s="150" t="s">
        <v>2876</v>
      </c>
      <c r="F1887" s="150" t="s">
        <v>2877</v>
      </c>
      <c r="G1887" s="174" t="s">
        <v>127</v>
      </c>
    </row>
    <row r="1888" spans="1:7" ht="28.5" x14ac:dyDescent="0.2">
      <c r="A1888" s="175" t="s">
        <v>3398</v>
      </c>
      <c r="B1888" s="152" t="s">
        <v>3399</v>
      </c>
      <c r="C1888" s="151" t="s">
        <v>68</v>
      </c>
      <c r="D1888" s="151" t="s">
        <v>8</v>
      </c>
      <c r="E1888" s="153">
        <v>0.7117</v>
      </c>
      <c r="F1888" s="154">
        <v>14.07</v>
      </c>
      <c r="G1888" s="176">
        <f t="shared" ref="G1888" si="309">F1888*E1888</f>
        <v>10.013619</v>
      </c>
    </row>
    <row r="1889" spans="1:7" ht="14.25" x14ac:dyDescent="0.2">
      <c r="A1889" s="177"/>
      <c r="B1889" s="178"/>
      <c r="C1889" s="178"/>
      <c r="D1889" s="178"/>
      <c r="E1889" s="557" t="s">
        <v>2892</v>
      </c>
      <c r="F1889" s="557"/>
      <c r="G1889" s="179">
        <f>G1888</f>
        <v>10.013619</v>
      </c>
    </row>
    <row r="1890" spans="1:7" ht="28.5" x14ac:dyDescent="0.2">
      <c r="A1890" s="558" t="s">
        <v>2893</v>
      </c>
      <c r="B1890" s="559"/>
      <c r="C1890" s="150" t="s">
        <v>2874</v>
      </c>
      <c r="D1890" s="150" t="s">
        <v>2875</v>
      </c>
      <c r="E1890" s="150" t="s">
        <v>2876</v>
      </c>
      <c r="F1890" s="150" t="s">
        <v>2877</v>
      </c>
      <c r="G1890" s="174" t="s">
        <v>127</v>
      </c>
    </row>
    <row r="1891" spans="1:7" ht="14.25" x14ac:dyDescent="0.2">
      <c r="A1891" s="175" t="s">
        <v>3244</v>
      </c>
      <c r="B1891" s="152" t="s">
        <v>1545</v>
      </c>
      <c r="C1891" s="151" t="s">
        <v>68</v>
      </c>
      <c r="D1891" s="151" t="s">
        <v>1489</v>
      </c>
      <c r="E1891" s="153">
        <v>0.15</v>
      </c>
      <c r="F1891" s="154">
        <v>30.93</v>
      </c>
      <c r="G1891" s="176">
        <f t="shared" ref="G1891:G1892" si="310">F1891*E1891</f>
        <v>4.6395</v>
      </c>
    </row>
    <row r="1892" spans="1:7" ht="14.25" x14ac:dyDescent="0.2">
      <c r="A1892" s="175" t="s">
        <v>3236</v>
      </c>
      <c r="B1892" s="152" t="s">
        <v>1552</v>
      </c>
      <c r="C1892" s="151" t="s">
        <v>68</v>
      </c>
      <c r="D1892" s="151" t="s">
        <v>1489</v>
      </c>
      <c r="E1892" s="153">
        <f>E1891</f>
        <v>0.15</v>
      </c>
      <c r="F1892" s="154">
        <v>40.659999999999997</v>
      </c>
      <c r="G1892" s="176">
        <f t="shared" si="310"/>
        <v>6.0989999999999993</v>
      </c>
    </row>
    <row r="1893" spans="1:7" ht="14.25" customHeight="1" x14ac:dyDescent="0.2">
      <c r="A1893" s="177"/>
      <c r="B1893" s="178"/>
      <c r="C1893" s="178"/>
      <c r="D1893" s="178"/>
      <c r="E1893" s="557" t="s">
        <v>2902</v>
      </c>
      <c r="F1893" s="557"/>
      <c r="G1893" s="179">
        <f>SUM(G1892,G1891)</f>
        <v>10.738499999999998</v>
      </c>
    </row>
    <row r="1894" spans="1:7" ht="28.5" x14ac:dyDescent="0.2">
      <c r="A1894" s="558" t="s">
        <v>2903</v>
      </c>
      <c r="B1894" s="559"/>
      <c r="C1894" s="150" t="s">
        <v>2874</v>
      </c>
      <c r="D1894" s="150" t="s">
        <v>2875</v>
      </c>
      <c r="E1894" s="150" t="s">
        <v>2876</v>
      </c>
      <c r="F1894" s="150" t="s">
        <v>2877</v>
      </c>
      <c r="G1894" s="174" t="s">
        <v>127</v>
      </c>
    </row>
    <row r="1895" spans="1:7" ht="42.75" x14ac:dyDescent="0.2">
      <c r="A1895" s="175" t="s">
        <v>3358</v>
      </c>
      <c r="B1895" s="152" t="s">
        <v>2618</v>
      </c>
      <c r="C1895" s="151" t="s">
        <v>68</v>
      </c>
      <c r="D1895" s="151" t="s">
        <v>8</v>
      </c>
      <c r="E1895" s="153">
        <f>E1888</f>
        <v>0.7117</v>
      </c>
      <c r="F1895" s="154">
        <v>12.9</v>
      </c>
      <c r="G1895" s="176">
        <f t="shared" ref="G1895" si="311">F1895*E1895</f>
        <v>9.18093</v>
      </c>
    </row>
    <row r="1896" spans="1:7" ht="14.25" x14ac:dyDescent="0.2">
      <c r="A1896" s="177"/>
      <c r="B1896" s="178"/>
      <c r="C1896" s="178"/>
      <c r="D1896" s="178"/>
      <c r="E1896" s="557" t="s">
        <v>2906</v>
      </c>
      <c r="F1896" s="557"/>
      <c r="G1896" s="179">
        <f>G1895</f>
        <v>9.18093</v>
      </c>
    </row>
    <row r="1897" spans="1:7" ht="14.25" x14ac:dyDescent="0.2">
      <c r="A1897" s="177"/>
      <c r="B1897" s="178"/>
      <c r="C1897" s="178"/>
      <c r="D1897" s="178"/>
      <c r="E1897" s="563" t="s">
        <v>2907</v>
      </c>
      <c r="F1897" s="563"/>
      <c r="G1897" s="180">
        <f>SUM(G1896,G1893,G1889)</f>
        <v>29.933048999999997</v>
      </c>
    </row>
    <row r="1898" spans="1:7" ht="14.25" x14ac:dyDescent="0.2">
      <c r="A1898" s="177"/>
      <c r="B1898" s="178"/>
      <c r="C1898" s="569"/>
      <c r="D1898" s="569"/>
      <c r="E1898" s="178"/>
      <c r="F1898" s="178"/>
      <c r="G1898" s="184"/>
    </row>
    <row r="1899" spans="1:7" ht="14.25" x14ac:dyDescent="0.2">
      <c r="A1899" s="570" t="s">
        <v>3400</v>
      </c>
      <c r="B1899" s="571"/>
      <c r="C1899" s="571"/>
      <c r="D1899" s="571"/>
      <c r="E1899" s="571"/>
      <c r="F1899" s="571"/>
      <c r="G1899" s="572"/>
    </row>
    <row r="1900" spans="1:7" ht="28.5" x14ac:dyDescent="0.2">
      <c r="A1900" s="558" t="s">
        <v>1495</v>
      </c>
      <c r="B1900" s="559"/>
      <c r="C1900" s="150" t="s">
        <v>2874</v>
      </c>
      <c r="D1900" s="150" t="s">
        <v>2875</v>
      </c>
      <c r="E1900" s="150" t="s">
        <v>2876</v>
      </c>
      <c r="F1900" s="150" t="s">
        <v>2877</v>
      </c>
      <c r="G1900" s="174" t="s">
        <v>127</v>
      </c>
    </row>
    <row r="1901" spans="1:7" ht="28.5" x14ac:dyDescent="0.2">
      <c r="A1901" s="175" t="s">
        <v>3401</v>
      </c>
      <c r="B1901" s="152" t="s">
        <v>3402</v>
      </c>
      <c r="C1901" s="151" t="s">
        <v>68</v>
      </c>
      <c r="D1901" s="151" t="s">
        <v>8</v>
      </c>
      <c r="E1901" s="153">
        <v>0.78859999999999997</v>
      </c>
      <c r="F1901" s="154">
        <v>36.39</v>
      </c>
      <c r="G1901" s="176">
        <f t="shared" ref="G1901" si="312">F1901*E1901</f>
        <v>28.697153999999998</v>
      </c>
    </row>
    <row r="1902" spans="1:7" ht="14.25" x14ac:dyDescent="0.2">
      <c r="A1902" s="177"/>
      <c r="B1902" s="178"/>
      <c r="C1902" s="178"/>
      <c r="D1902" s="178"/>
      <c r="E1902" s="557" t="s">
        <v>2892</v>
      </c>
      <c r="F1902" s="557"/>
      <c r="G1902" s="179">
        <f>G1901</f>
        <v>28.697153999999998</v>
      </c>
    </row>
    <row r="1903" spans="1:7" ht="28.5" x14ac:dyDescent="0.2">
      <c r="A1903" s="558" t="s">
        <v>2893</v>
      </c>
      <c r="B1903" s="559"/>
      <c r="C1903" s="150" t="s">
        <v>2874</v>
      </c>
      <c r="D1903" s="150" t="s">
        <v>2875</v>
      </c>
      <c r="E1903" s="150" t="s">
        <v>2876</v>
      </c>
      <c r="F1903" s="150" t="s">
        <v>2877</v>
      </c>
      <c r="G1903" s="174" t="s">
        <v>127</v>
      </c>
    </row>
    <row r="1904" spans="1:7" ht="14.25" x14ac:dyDescent="0.2">
      <c r="A1904" s="175" t="s">
        <v>3244</v>
      </c>
      <c r="B1904" s="152" t="s">
        <v>1545</v>
      </c>
      <c r="C1904" s="151" t="s">
        <v>68</v>
      </c>
      <c r="D1904" s="151" t="s">
        <v>1489</v>
      </c>
      <c r="E1904" s="153">
        <v>0.15720000000000001</v>
      </c>
      <c r="F1904" s="154">
        <v>30.93</v>
      </c>
      <c r="G1904" s="176">
        <f t="shared" ref="G1904:G1905" si="313">F1904*E1904</f>
        <v>4.862196</v>
      </c>
    </row>
    <row r="1905" spans="1:7" ht="14.25" x14ac:dyDescent="0.2">
      <c r="A1905" s="175" t="s">
        <v>3236</v>
      </c>
      <c r="B1905" s="152" t="s">
        <v>1552</v>
      </c>
      <c r="C1905" s="151" t="s">
        <v>68</v>
      </c>
      <c r="D1905" s="151" t="s">
        <v>1489</v>
      </c>
      <c r="E1905" s="153">
        <f>E1904</f>
        <v>0.15720000000000001</v>
      </c>
      <c r="F1905" s="154">
        <v>40.659999999999997</v>
      </c>
      <c r="G1905" s="176">
        <f t="shared" si="313"/>
        <v>6.3917519999999994</v>
      </c>
    </row>
    <row r="1906" spans="1:7" ht="14.25" x14ac:dyDescent="0.2">
      <c r="A1906" s="177"/>
      <c r="B1906" s="178"/>
      <c r="C1906" s="178"/>
      <c r="D1906" s="178"/>
      <c r="E1906" s="557" t="s">
        <v>2902</v>
      </c>
      <c r="F1906" s="557"/>
      <c r="G1906" s="179">
        <f>SUM(G1905,G1904)</f>
        <v>11.253947999999999</v>
      </c>
    </row>
    <row r="1907" spans="1:7" ht="28.5" x14ac:dyDescent="0.2">
      <c r="A1907" s="558" t="s">
        <v>2903</v>
      </c>
      <c r="B1907" s="559"/>
      <c r="C1907" s="150" t="s">
        <v>2874</v>
      </c>
      <c r="D1907" s="150" t="s">
        <v>2875</v>
      </c>
      <c r="E1907" s="150" t="s">
        <v>2876</v>
      </c>
      <c r="F1907" s="150" t="s">
        <v>2877</v>
      </c>
      <c r="G1907" s="174" t="s">
        <v>127</v>
      </c>
    </row>
    <row r="1908" spans="1:7" ht="42.75" x14ac:dyDescent="0.2">
      <c r="A1908" s="175" t="s">
        <v>3358</v>
      </c>
      <c r="B1908" s="152" t="s">
        <v>2618</v>
      </c>
      <c r="C1908" s="151" t="s">
        <v>68</v>
      </c>
      <c r="D1908" s="151" t="s">
        <v>8</v>
      </c>
      <c r="E1908" s="153">
        <f>E1901</f>
        <v>0.78859999999999997</v>
      </c>
      <c r="F1908" s="154">
        <v>12.9</v>
      </c>
      <c r="G1908" s="176">
        <f t="shared" ref="G1908" si="314">F1908*E1908</f>
        <v>10.172940000000001</v>
      </c>
    </row>
    <row r="1909" spans="1:7" ht="14.25" x14ac:dyDescent="0.2">
      <c r="A1909" s="177"/>
      <c r="B1909" s="178"/>
      <c r="C1909" s="178"/>
      <c r="D1909" s="178"/>
      <c r="E1909" s="557" t="s">
        <v>2906</v>
      </c>
      <c r="F1909" s="557"/>
      <c r="G1909" s="179">
        <f>G1908</f>
        <v>10.172940000000001</v>
      </c>
    </row>
    <row r="1910" spans="1:7" ht="14.25" x14ac:dyDescent="0.2">
      <c r="A1910" s="177"/>
      <c r="B1910" s="178"/>
      <c r="C1910" s="178"/>
      <c r="D1910" s="178"/>
      <c r="E1910" s="563" t="s">
        <v>2907</v>
      </c>
      <c r="F1910" s="563"/>
      <c r="G1910" s="180">
        <f>SUM(G1909,G1906,G1902)</f>
        <v>50.124041999999996</v>
      </c>
    </row>
    <row r="1911" spans="1:7" ht="14.25" x14ac:dyDescent="0.2">
      <c r="A1911" s="177"/>
      <c r="B1911" s="178"/>
      <c r="C1911" s="569"/>
      <c r="D1911" s="569"/>
      <c r="E1911" s="178"/>
      <c r="F1911" s="178"/>
      <c r="G1911" s="184"/>
    </row>
    <row r="1912" spans="1:7" ht="14.25" x14ac:dyDescent="0.2">
      <c r="A1912" s="570" t="s">
        <v>3355</v>
      </c>
      <c r="B1912" s="571"/>
      <c r="C1912" s="571"/>
      <c r="D1912" s="571"/>
      <c r="E1912" s="571"/>
      <c r="F1912" s="571"/>
      <c r="G1912" s="572"/>
    </row>
    <row r="1913" spans="1:7" ht="28.5" x14ac:dyDescent="0.2">
      <c r="A1913" s="558" t="s">
        <v>1495</v>
      </c>
      <c r="B1913" s="559"/>
      <c r="C1913" s="150" t="s">
        <v>2874</v>
      </c>
      <c r="D1913" s="150" t="s">
        <v>2875</v>
      </c>
      <c r="E1913" s="150" t="s">
        <v>2876</v>
      </c>
      <c r="F1913" s="150" t="s">
        <v>2877</v>
      </c>
      <c r="G1913" s="174" t="s">
        <v>127</v>
      </c>
    </row>
    <row r="1914" spans="1:7" ht="28.5" x14ac:dyDescent="0.2">
      <c r="A1914" s="175" t="s">
        <v>3356</v>
      </c>
      <c r="B1914" s="152" t="s">
        <v>3357</v>
      </c>
      <c r="C1914" s="151" t="s">
        <v>68</v>
      </c>
      <c r="D1914" s="151" t="s">
        <v>8</v>
      </c>
      <c r="E1914" s="153">
        <v>0.66249999999999998</v>
      </c>
      <c r="F1914" s="154">
        <v>10.73</v>
      </c>
      <c r="G1914" s="176">
        <f t="shared" ref="G1914" si="315">F1914*E1914</f>
        <v>7.108625</v>
      </c>
    </row>
    <row r="1915" spans="1:7" ht="14.25" x14ac:dyDescent="0.2">
      <c r="A1915" s="177"/>
      <c r="B1915" s="178"/>
      <c r="C1915" s="178"/>
      <c r="D1915" s="178"/>
      <c r="E1915" s="557" t="s">
        <v>2892</v>
      </c>
      <c r="F1915" s="557"/>
      <c r="G1915" s="179">
        <f>G1914</f>
        <v>7.108625</v>
      </c>
    </row>
    <row r="1916" spans="1:7" ht="28.5" x14ac:dyDescent="0.2">
      <c r="A1916" s="558" t="s">
        <v>2893</v>
      </c>
      <c r="B1916" s="559"/>
      <c r="C1916" s="150" t="s">
        <v>2874</v>
      </c>
      <c r="D1916" s="150" t="s">
        <v>2875</v>
      </c>
      <c r="E1916" s="150" t="s">
        <v>2876</v>
      </c>
      <c r="F1916" s="150" t="s">
        <v>2877</v>
      </c>
      <c r="G1916" s="174" t="s">
        <v>127</v>
      </c>
    </row>
    <row r="1917" spans="1:7" ht="14.25" x14ac:dyDescent="0.2">
      <c r="A1917" s="175" t="s">
        <v>3244</v>
      </c>
      <c r="B1917" s="152" t="s">
        <v>1545</v>
      </c>
      <c r="C1917" s="151" t="s">
        <v>68</v>
      </c>
      <c r="D1917" s="151" t="s">
        <v>1489</v>
      </c>
      <c r="E1917" s="153">
        <v>0.15720000000000001</v>
      </c>
      <c r="F1917" s="154">
        <v>30.93</v>
      </c>
      <c r="G1917" s="176">
        <f t="shared" ref="G1917:G1918" si="316">F1917*E1917</f>
        <v>4.862196</v>
      </c>
    </row>
    <row r="1918" spans="1:7" ht="14.25" x14ac:dyDescent="0.2">
      <c r="A1918" s="175" t="s">
        <v>3236</v>
      </c>
      <c r="B1918" s="152" t="s">
        <v>1552</v>
      </c>
      <c r="C1918" s="151" t="s">
        <v>68</v>
      </c>
      <c r="D1918" s="151" t="s">
        <v>1489</v>
      </c>
      <c r="E1918" s="153">
        <f>E1917</f>
        <v>0.15720000000000001</v>
      </c>
      <c r="F1918" s="154">
        <v>40.659999999999997</v>
      </c>
      <c r="G1918" s="176">
        <f t="shared" si="316"/>
        <v>6.3917519999999994</v>
      </c>
    </row>
    <row r="1919" spans="1:7" ht="14.25" x14ac:dyDescent="0.2">
      <c r="A1919" s="177"/>
      <c r="B1919" s="178"/>
      <c r="C1919" s="178"/>
      <c r="D1919" s="178"/>
      <c r="E1919" s="557" t="s">
        <v>2902</v>
      </c>
      <c r="F1919" s="557"/>
      <c r="G1919" s="179">
        <f>SUM(G1918,G1917)</f>
        <v>11.253947999999999</v>
      </c>
    </row>
    <row r="1920" spans="1:7" ht="28.5" x14ac:dyDescent="0.2">
      <c r="A1920" s="558" t="s">
        <v>2903</v>
      </c>
      <c r="B1920" s="559"/>
      <c r="C1920" s="150" t="s">
        <v>2874</v>
      </c>
      <c r="D1920" s="150" t="s">
        <v>2875</v>
      </c>
      <c r="E1920" s="150" t="s">
        <v>2876</v>
      </c>
      <c r="F1920" s="150" t="s">
        <v>2877</v>
      </c>
      <c r="G1920" s="174" t="s">
        <v>127</v>
      </c>
    </row>
    <row r="1921" spans="1:7" ht="42.75" x14ac:dyDescent="0.2">
      <c r="A1921" s="175" t="s">
        <v>3358</v>
      </c>
      <c r="B1921" s="152" t="s">
        <v>2618</v>
      </c>
      <c r="C1921" s="151" t="s">
        <v>68</v>
      </c>
      <c r="D1921" s="151" t="s">
        <v>8</v>
      </c>
      <c r="E1921" s="153">
        <f>E1914</f>
        <v>0.66249999999999998</v>
      </c>
      <c r="F1921" s="154">
        <v>12.9</v>
      </c>
      <c r="G1921" s="176">
        <f t="shared" ref="G1921" si="317">F1921*E1921</f>
        <v>8.5462500000000006</v>
      </c>
    </row>
    <row r="1922" spans="1:7" ht="14.25" x14ac:dyDescent="0.2">
      <c r="A1922" s="177"/>
      <c r="B1922" s="178"/>
      <c r="C1922" s="178"/>
      <c r="D1922" s="178"/>
      <c r="E1922" s="557" t="s">
        <v>2906</v>
      </c>
      <c r="F1922" s="557"/>
      <c r="G1922" s="179">
        <f>G1921</f>
        <v>8.5462500000000006</v>
      </c>
    </row>
    <row r="1923" spans="1:7" ht="14.25" x14ac:dyDescent="0.2">
      <c r="A1923" s="177"/>
      <c r="B1923" s="178"/>
      <c r="C1923" s="178"/>
      <c r="D1923" s="178"/>
      <c r="E1923" s="563" t="s">
        <v>2907</v>
      </c>
      <c r="F1923" s="563"/>
      <c r="G1923" s="180">
        <f>SUM(G1922,G1919,G1915)</f>
        <v>26.908823000000002</v>
      </c>
    </row>
    <row r="1924" spans="1:7" ht="14.25" x14ac:dyDescent="0.2">
      <c r="A1924" s="177"/>
      <c r="B1924" s="178"/>
      <c r="C1924" s="569"/>
      <c r="D1924" s="569"/>
      <c r="E1924" s="178"/>
      <c r="F1924" s="178"/>
      <c r="G1924" s="184"/>
    </row>
    <row r="1925" spans="1:7" ht="14.25" x14ac:dyDescent="0.2">
      <c r="A1925" s="570" t="s">
        <v>3403</v>
      </c>
      <c r="B1925" s="571"/>
      <c r="C1925" s="571"/>
      <c r="D1925" s="571"/>
      <c r="E1925" s="571"/>
      <c r="F1925" s="571"/>
      <c r="G1925" s="572"/>
    </row>
    <row r="1926" spans="1:7" ht="28.5" x14ac:dyDescent="0.2">
      <c r="A1926" s="558" t="s">
        <v>1495</v>
      </c>
      <c r="B1926" s="559"/>
      <c r="C1926" s="150" t="s">
        <v>2874</v>
      </c>
      <c r="D1926" s="150" t="s">
        <v>2875</v>
      </c>
      <c r="E1926" s="150" t="s">
        <v>2876</v>
      </c>
      <c r="F1926" s="150" t="s">
        <v>2877</v>
      </c>
      <c r="G1926" s="174" t="s">
        <v>127</v>
      </c>
    </row>
    <row r="1927" spans="1:7" ht="28.5" x14ac:dyDescent="0.2">
      <c r="A1927" s="175" t="s">
        <v>3404</v>
      </c>
      <c r="B1927" s="152" t="s">
        <v>3405</v>
      </c>
      <c r="C1927" s="151" t="s">
        <v>68</v>
      </c>
      <c r="D1927" s="151" t="s">
        <v>8</v>
      </c>
      <c r="E1927" s="153">
        <v>3.9807000000000001</v>
      </c>
      <c r="F1927" s="154">
        <v>56.72</v>
      </c>
      <c r="G1927" s="176">
        <f t="shared" ref="G1927" si="318">F1927*E1927</f>
        <v>225.785304</v>
      </c>
    </row>
    <row r="1928" spans="1:7" ht="14.25" x14ac:dyDescent="0.2">
      <c r="A1928" s="177"/>
      <c r="B1928" s="178"/>
      <c r="C1928" s="178"/>
      <c r="D1928" s="178"/>
      <c r="E1928" s="557" t="s">
        <v>2892</v>
      </c>
      <c r="F1928" s="557"/>
      <c r="G1928" s="179">
        <f>G1927</f>
        <v>225.785304</v>
      </c>
    </row>
    <row r="1929" spans="1:7" ht="28.5" x14ac:dyDescent="0.2">
      <c r="A1929" s="558" t="s">
        <v>2893</v>
      </c>
      <c r="B1929" s="559"/>
      <c r="C1929" s="150" t="s">
        <v>2874</v>
      </c>
      <c r="D1929" s="150" t="s">
        <v>2875</v>
      </c>
      <c r="E1929" s="150" t="s">
        <v>2876</v>
      </c>
      <c r="F1929" s="150" t="s">
        <v>2877</v>
      </c>
      <c r="G1929" s="174" t="s">
        <v>127</v>
      </c>
    </row>
    <row r="1930" spans="1:7" ht="14.25" x14ac:dyDescent="0.2">
      <c r="A1930" s="175" t="s">
        <v>3244</v>
      </c>
      <c r="B1930" s="152" t="s">
        <v>1545</v>
      </c>
      <c r="C1930" s="151" t="s">
        <v>68</v>
      </c>
      <c r="D1930" s="151" t="s">
        <v>1489</v>
      </c>
      <c r="E1930" s="153">
        <v>0.15720000000000001</v>
      </c>
      <c r="F1930" s="154">
        <v>30.93</v>
      </c>
      <c r="G1930" s="176">
        <f t="shared" ref="G1930:G1931" si="319">F1930*E1930</f>
        <v>4.862196</v>
      </c>
    </row>
    <row r="1931" spans="1:7" ht="14.25" x14ac:dyDescent="0.2">
      <c r="A1931" s="175" t="s">
        <v>3236</v>
      </c>
      <c r="B1931" s="152" t="s">
        <v>1552</v>
      </c>
      <c r="C1931" s="151" t="s">
        <v>68</v>
      </c>
      <c r="D1931" s="151" t="s">
        <v>1489</v>
      </c>
      <c r="E1931" s="153">
        <v>0.15720000000000001</v>
      </c>
      <c r="F1931" s="154">
        <v>40.659999999999997</v>
      </c>
      <c r="G1931" s="176">
        <f t="shared" si="319"/>
        <v>6.3917519999999994</v>
      </c>
    </row>
    <row r="1932" spans="1:7" ht="14.25" x14ac:dyDescent="0.2">
      <c r="A1932" s="177"/>
      <c r="B1932" s="178"/>
      <c r="C1932" s="178"/>
      <c r="D1932" s="178"/>
      <c r="E1932" s="557" t="s">
        <v>2902</v>
      </c>
      <c r="F1932" s="557"/>
      <c r="G1932" s="179">
        <f>SUM(G1931,G1930)</f>
        <v>11.253947999999999</v>
      </c>
    </row>
    <row r="1933" spans="1:7" ht="28.5" x14ac:dyDescent="0.2">
      <c r="A1933" s="558" t="s">
        <v>2903</v>
      </c>
      <c r="B1933" s="559"/>
      <c r="C1933" s="150" t="s">
        <v>2874</v>
      </c>
      <c r="D1933" s="150" t="s">
        <v>2875</v>
      </c>
      <c r="E1933" s="150" t="s">
        <v>2876</v>
      </c>
      <c r="F1933" s="150" t="s">
        <v>2877</v>
      </c>
      <c r="G1933" s="174" t="s">
        <v>127</v>
      </c>
    </row>
    <row r="1934" spans="1:7" ht="42.75" x14ac:dyDescent="0.2">
      <c r="A1934" s="175" t="s">
        <v>3358</v>
      </c>
      <c r="B1934" s="152" t="s">
        <v>2618</v>
      </c>
      <c r="C1934" s="151" t="s">
        <v>68</v>
      </c>
      <c r="D1934" s="151" t="s">
        <v>8</v>
      </c>
      <c r="E1934" s="153">
        <f>E1927</f>
        <v>3.9807000000000001</v>
      </c>
      <c r="F1934" s="154">
        <v>12.9</v>
      </c>
      <c r="G1934" s="176">
        <f t="shared" ref="G1934" si="320">F1934*E1934</f>
        <v>51.351030000000002</v>
      </c>
    </row>
    <row r="1935" spans="1:7" ht="14.25" x14ac:dyDescent="0.2">
      <c r="A1935" s="177"/>
      <c r="B1935" s="178"/>
      <c r="C1935" s="178"/>
      <c r="D1935" s="178"/>
      <c r="E1935" s="557" t="s">
        <v>2906</v>
      </c>
      <c r="F1935" s="557"/>
      <c r="G1935" s="179">
        <f>G1934</f>
        <v>51.351030000000002</v>
      </c>
    </row>
    <row r="1936" spans="1:7" ht="14.25" x14ac:dyDescent="0.2">
      <c r="A1936" s="177"/>
      <c r="B1936" s="178"/>
      <c r="C1936" s="178"/>
      <c r="D1936" s="178"/>
      <c r="E1936" s="563" t="s">
        <v>2907</v>
      </c>
      <c r="F1936" s="563"/>
      <c r="G1936" s="180">
        <f>SUM(G1935,G1932,G1928)</f>
        <v>288.39028200000001</v>
      </c>
    </row>
    <row r="1937" spans="1:7" ht="14.25" x14ac:dyDescent="0.2">
      <c r="A1937" s="177"/>
      <c r="B1937" s="178"/>
      <c r="C1937" s="569"/>
      <c r="D1937" s="569"/>
      <c r="E1937" s="178"/>
      <c r="F1937" s="178"/>
      <c r="G1937" s="184"/>
    </row>
    <row r="1938" spans="1:7" ht="14.25" x14ac:dyDescent="0.2">
      <c r="A1938" s="570" t="s">
        <v>3406</v>
      </c>
      <c r="B1938" s="571"/>
      <c r="C1938" s="571"/>
      <c r="D1938" s="571"/>
      <c r="E1938" s="571"/>
      <c r="F1938" s="571"/>
      <c r="G1938" s="572"/>
    </row>
    <row r="1939" spans="1:7" ht="28.5" x14ac:dyDescent="0.2">
      <c r="A1939" s="558" t="s">
        <v>1495</v>
      </c>
      <c r="B1939" s="559"/>
      <c r="C1939" s="150" t="s">
        <v>2874</v>
      </c>
      <c r="D1939" s="150" t="s">
        <v>2875</v>
      </c>
      <c r="E1939" s="150" t="s">
        <v>2876</v>
      </c>
      <c r="F1939" s="150" t="s">
        <v>2877</v>
      </c>
      <c r="G1939" s="174" t="s">
        <v>127</v>
      </c>
    </row>
    <row r="1940" spans="1:7" ht="28.5" x14ac:dyDescent="0.2">
      <c r="A1940" s="175" t="s">
        <v>3407</v>
      </c>
      <c r="B1940" s="152" t="s">
        <v>3408</v>
      </c>
      <c r="C1940" s="151" t="s">
        <v>68</v>
      </c>
      <c r="D1940" s="151" t="s">
        <v>1</v>
      </c>
      <c r="E1940" s="153">
        <v>1</v>
      </c>
      <c r="F1940" s="154">
        <v>56.96</v>
      </c>
      <c r="G1940" s="176">
        <f t="shared" ref="G1940" si="321">F1940*E1940</f>
        <v>56.96</v>
      </c>
    </row>
    <row r="1941" spans="1:7" ht="14.25" x14ac:dyDescent="0.2">
      <c r="A1941" s="177"/>
      <c r="B1941" s="178"/>
      <c r="C1941" s="178"/>
      <c r="D1941" s="178"/>
      <c r="E1941" s="557" t="s">
        <v>2892</v>
      </c>
      <c r="F1941" s="557"/>
      <c r="G1941" s="179">
        <f>G1940</f>
        <v>56.96</v>
      </c>
    </row>
    <row r="1942" spans="1:7" ht="28.5" x14ac:dyDescent="0.2">
      <c r="A1942" s="558" t="s">
        <v>2893</v>
      </c>
      <c r="B1942" s="559"/>
      <c r="C1942" s="150" t="s">
        <v>2874</v>
      </c>
      <c r="D1942" s="150" t="s">
        <v>2875</v>
      </c>
      <c r="E1942" s="150" t="s">
        <v>2876</v>
      </c>
      <c r="F1942" s="150" t="s">
        <v>2877</v>
      </c>
      <c r="G1942" s="174" t="s">
        <v>127</v>
      </c>
    </row>
    <row r="1943" spans="1:7" ht="14.25" x14ac:dyDescent="0.2">
      <c r="A1943" s="175" t="s">
        <v>3244</v>
      </c>
      <c r="B1943" s="152" t="s">
        <v>1545</v>
      </c>
      <c r="C1943" s="151" t="s">
        <v>68</v>
      </c>
      <c r="D1943" s="151" t="s">
        <v>1489</v>
      </c>
      <c r="E1943" s="153">
        <v>0.25845000000000001</v>
      </c>
      <c r="F1943" s="154">
        <v>30.93</v>
      </c>
      <c r="G1943" s="176">
        <f t="shared" ref="G1943:G1944" si="322">F1943*E1943</f>
        <v>7.9938585</v>
      </c>
    </row>
    <row r="1944" spans="1:7" ht="14.25" x14ac:dyDescent="0.2">
      <c r="A1944" s="175" t="s">
        <v>3236</v>
      </c>
      <c r="B1944" s="152" t="s">
        <v>1552</v>
      </c>
      <c r="C1944" s="151" t="s">
        <v>68</v>
      </c>
      <c r="D1944" s="151" t="s">
        <v>1489</v>
      </c>
      <c r="E1944" s="153">
        <f>E1943</f>
        <v>0.25845000000000001</v>
      </c>
      <c r="F1944" s="154">
        <v>40.659999999999997</v>
      </c>
      <c r="G1944" s="176">
        <f t="shared" si="322"/>
        <v>10.508576999999999</v>
      </c>
    </row>
    <row r="1945" spans="1:7" ht="14.25" x14ac:dyDescent="0.2">
      <c r="A1945" s="177"/>
      <c r="B1945" s="178"/>
      <c r="C1945" s="178"/>
      <c r="D1945" s="178"/>
      <c r="E1945" s="557" t="s">
        <v>2902</v>
      </c>
      <c r="F1945" s="557"/>
      <c r="G1945" s="179">
        <f>SUM(G1943:G1944)</f>
        <v>18.502435499999997</v>
      </c>
    </row>
    <row r="1946" spans="1:7" ht="14.25" x14ac:dyDescent="0.2">
      <c r="A1946" s="177"/>
      <c r="B1946" s="178"/>
      <c r="C1946" s="178"/>
      <c r="D1946" s="178"/>
      <c r="E1946" s="563" t="s">
        <v>2907</v>
      </c>
      <c r="F1946" s="563"/>
      <c r="G1946" s="180">
        <f>SUM(G1945,G1941)</f>
        <v>75.462435499999998</v>
      </c>
    </row>
    <row r="1947" spans="1:7" ht="14.25" x14ac:dyDescent="0.2">
      <c r="A1947" s="177"/>
      <c r="B1947" s="178"/>
      <c r="C1947" s="569"/>
      <c r="D1947" s="569"/>
      <c r="E1947" s="178"/>
      <c r="F1947" s="178"/>
      <c r="G1947" s="184"/>
    </row>
    <row r="1948" spans="1:7" ht="14.25" x14ac:dyDescent="0.2">
      <c r="A1948" s="570" t="s">
        <v>3409</v>
      </c>
      <c r="B1948" s="571"/>
      <c r="C1948" s="571"/>
      <c r="D1948" s="571"/>
      <c r="E1948" s="571"/>
      <c r="F1948" s="571"/>
      <c r="G1948" s="572"/>
    </row>
    <row r="1949" spans="1:7" ht="28.5" x14ac:dyDescent="0.2">
      <c r="A1949" s="558" t="s">
        <v>1495</v>
      </c>
      <c r="B1949" s="559"/>
      <c r="C1949" s="150" t="s">
        <v>2874</v>
      </c>
      <c r="D1949" s="150" t="s">
        <v>2875</v>
      </c>
      <c r="E1949" s="150" t="s">
        <v>2876</v>
      </c>
      <c r="F1949" s="150" t="s">
        <v>2877</v>
      </c>
      <c r="G1949" s="174" t="s">
        <v>127</v>
      </c>
    </row>
    <row r="1950" spans="1:7" ht="28.5" x14ac:dyDescent="0.2">
      <c r="A1950" s="175" t="s">
        <v>3410</v>
      </c>
      <c r="B1950" s="152" t="s">
        <v>3411</v>
      </c>
      <c r="C1950" s="151" t="s">
        <v>68</v>
      </c>
      <c r="D1950" s="151" t="s">
        <v>1</v>
      </c>
      <c r="E1950" s="153">
        <v>1</v>
      </c>
      <c r="F1950" s="154">
        <v>126.17</v>
      </c>
      <c r="G1950" s="176">
        <f t="shared" ref="G1950" si="323">F1950*E1950</f>
        <v>126.17</v>
      </c>
    </row>
    <row r="1951" spans="1:7" ht="14.25" x14ac:dyDescent="0.2">
      <c r="A1951" s="177"/>
      <c r="B1951" s="178"/>
      <c r="C1951" s="178"/>
      <c r="D1951" s="178"/>
      <c r="E1951" s="557" t="s">
        <v>2892</v>
      </c>
      <c r="F1951" s="557"/>
      <c r="G1951" s="179">
        <f>G1950</f>
        <v>126.17</v>
      </c>
    </row>
    <row r="1952" spans="1:7" ht="28.5" x14ac:dyDescent="0.2">
      <c r="A1952" s="558" t="s">
        <v>2893</v>
      </c>
      <c r="B1952" s="559"/>
      <c r="C1952" s="150" t="s">
        <v>2874</v>
      </c>
      <c r="D1952" s="150" t="s">
        <v>2875</v>
      </c>
      <c r="E1952" s="150" t="s">
        <v>2876</v>
      </c>
      <c r="F1952" s="150" t="s">
        <v>2877</v>
      </c>
      <c r="G1952" s="174" t="s">
        <v>127</v>
      </c>
    </row>
    <row r="1953" spans="1:7" ht="14.25" x14ac:dyDescent="0.2">
      <c r="A1953" s="175" t="s">
        <v>3244</v>
      </c>
      <c r="B1953" s="152" t="s">
        <v>1545</v>
      </c>
      <c r="C1953" s="151" t="s">
        <v>68</v>
      </c>
      <c r="D1953" s="151" t="s">
        <v>1489</v>
      </c>
      <c r="E1953" s="153">
        <v>0.2964</v>
      </c>
      <c r="F1953" s="154">
        <v>30.93</v>
      </c>
      <c r="G1953" s="176">
        <f t="shared" ref="G1953:G1954" si="324">F1953*E1953</f>
        <v>9.1676520000000004</v>
      </c>
    </row>
    <row r="1954" spans="1:7" ht="14.25" x14ac:dyDescent="0.2">
      <c r="A1954" s="175" t="s">
        <v>3236</v>
      </c>
      <c r="B1954" s="152" t="s">
        <v>1552</v>
      </c>
      <c r="C1954" s="151" t="s">
        <v>68</v>
      </c>
      <c r="D1954" s="151" t="s">
        <v>1489</v>
      </c>
      <c r="E1954" s="153">
        <f>E1953</f>
        <v>0.2964</v>
      </c>
      <c r="F1954" s="154">
        <v>40.659999999999997</v>
      </c>
      <c r="G1954" s="176">
        <f t="shared" si="324"/>
        <v>12.051623999999999</v>
      </c>
    </row>
    <row r="1955" spans="1:7" ht="14.25" x14ac:dyDescent="0.2">
      <c r="A1955" s="177"/>
      <c r="B1955" s="178"/>
      <c r="C1955" s="178"/>
      <c r="D1955" s="178"/>
      <c r="E1955" s="557" t="s">
        <v>2902</v>
      </c>
      <c r="F1955" s="557"/>
      <c r="G1955" s="179">
        <f>SUM(G1953:G1954)</f>
        <v>21.219276000000001</v>
      </c>
    </row>
    <row r="1956" spans="1:7" ht="14.25" x14ac:dyDescent="0.2">
      <c r="A1956" s="177"/>
      <c r="B1956" s="178"/>
      <c r="C1956" s="178"/>
      <c r="D1956" s="178"/>
      <c r="E1956" s="563" t="s">
        <v>2907</v>
      </c>
      <c r="F1956" s="563"/>
      <c r="G1956" s="180">
        <f>SUM(G1955,G1951)</f>
        <v>147.389276</v>
      </c>
    </row>
    <row r="1957" spans="1:7" ht="14.25" x14ac:dyDescent="0.2">
      <c r="A1957" s="177"/>
      <c r="B1957" s="178"/>
      <c r="C1957" s="569"/>
      <c r="D1957" s="569"/>
      <c r="E1957" s="178"/>
      <c r="F1957" s="178"/>
      <c r="G1957" s="184"/>
    </row>
    <row r="1958" spans="1:7" ht="14.25" x14ac:dyDescent="0.2">
      <c r="A1958" s="570" t="s">
        <v>3412</v>
      </c>
      <c r="B1958" s="571"/>
      <c r="C1958" s="571"/>
      <c r="D1958" s="571"/>
      <c r="E1958" s="571"/>
      <c r="F1958" s="571"/>
      <c r="G1958" s="572"/>
    </row>
    <row r="1959" spans="1:7" ht="28.5" x14ac:dyDescent="0.2">
      <c r="A1959" s="558" t="s">
        <v>1495</v>
      </c>
      <c r="B1959" s="559"/>
      <c r="C1959" s="150" t="s">
        <v>2874</v>
      </c>
      <c r="D1959" s="150" t="s">
        <v>2875</v>
      </c>
      <c r="E1959" s="150" t="s">
        <v>2876</v>
      </c>
      <c r="F1959" s="150" t="s">
        <v>2877</v>
      </c>
      <c r="G1959" s="174" t="s">
        <v>127</v>
      </c>
    </row>
    <row r="1960" spans="1:7" ht="14.25" x14ac:dyDescent="0.2">
      <c r="A1960" s="175" t="s">
        <v>3413</v>
      </c>
      <c r="B1960" s="152" t="s">
        <v>2836</v>
      </c>
      <c r="C1960" s="151" t="s">
        <v>68</v>
      </c>
      <c r="D1960" s="151" t="s">
        <v>1</v>
      </c>
      <c r="E1960" s="153">
        <v>1</v>
      </c>
      <c r="F1960" s="154">
        <v>20.95</v>
      </c>
      <c r="G1960" s="176">
        <f t="shared" ref="G1960" si="325">F1960*E1960</f>
        <v>20.95</v>
      </c>
    </row>
    <row r="1961" spans="1:7" ht="14.25" x14ac:dyDescent="0.2">
      <c r="A1961" s="177"/>
      <c r="B1961" s="178"/>
      <c r="C1961" s="178"/>
      <c r="D1961" s="178"/>
      <c r="E1961" s="557" t="s">
        <v>2892</v>
      </c>
      <c r="F1961" s="557"/>
      <c r="G1961" s="179">
        <f>G1960</f>
        <v>20.95</v>
      </c>
    </row>
    <row r="1962" spans="1:7" ht="28.5" x14ac:dyDescent="0.2">
      <c r="A1962" s="558" t="s">
        <v>2893</v>
      </c>
      <c r="B1962" s="559"/>
      <c r="C1962" s="150" t="s">
        <v>2874</v>
      </c>
      <c r="D1962" s="150" t="s">
        <v>2875</v>
      </c>
      <c r="E1962" s="150" t="s">
        <v>2876</v>
      </c>
      <c r="F1962" s="150" t="s">
        <v>2877</v>
      </c>
      <c r="G1962" s="174" t="s">
        <v>127</v>
      </c>
    </row>
    <row r="1963" spans="1:7" ht="14.25" x14ac:dyDescent="0.2">
      <c r="A1963" s="175" t="s">
        <v>3244</v>
      </c>
      <c r="B1963" s="152" t="s">
        <v>1545</v>
      </c>
      <c r="C1963" s="151" t="s">
        <v>68</v>
      </c>
      <c r="D1963" s="151" t="s">
        <v>1489</v>
      </c>
      <c r="E1963" s="153">
        <v>0.20849999999999999</v>
      </c>
      <c r="F1963" s="154">
        <v>30.93</v>
      </c>
      <c r="G1963" s="176">
        <f t="shared" ref="G1963:G1964" si="326">F1963*E1963</f>
        <v>6.4489049999999999</v>
      </c>
    </row>
    <row r="1964" spans="1:7" ht="14.25" x14ac:dyDescent="0.2">
      <c r="A1964" s="175" t="s">
        <v>3236</v>
      </c>
      <c r="B1964" s="152" t="s">
        <v>1552</v>
      </c>
      <c r="C1964" s="151" t="s">
        <v>68</v>
      </c>
      <c r="D1964" s="151" t="s">
        <v>1489</v>
      </c>
      <c r="E1964" s="153">
        <f>E1963</f>
        <v>0.20849999999999999</v>
      </c>
      <c r="F1964" s="154">
        <v>40.659999999999997</v>
      </c>
      <c r="G1964" s="176">
        <f t="shared" si="326"/>
        <v>8.4776099999999985</v>
      </c>
    </row>
    <row r="1965" spans="1:7" ht="14.25" x14ac:dyDescent="0.2">
      <c r="A1965" s="177"/>
      <c r="B1965" s="178"/>
      <c r="C1965" s="178"/>
      <c r="D1965" s="178"/>
      <c r="E1965" s="557" t="s">
        <v>2902</v>
      </c>
      <c r="F1965" s="557"/>
      <c r="G1965" s="179">
        <f>SUM(G1963:G1964)</f>
        <v>14.926514999999998</v>
      </c>
    </row>
    <row r="1966" spans="1:7" ht="14.25" x14ac:dyDescent="0.2">
      <c r="A1966" s="177"/>
      <c r="B1966" s="178"/>
      <c r="C1966" s="178"/>
      <c r="D1966" s="178"/>
      <c r="E1966" s="563" t="s">
        <v>2907</v>
      </c>
      <c r="F1966" s="563"/>
      <c r="G1966" s="180">
        <f>SUM(G1965,G1961)</f>
        <v>35.876514999999998</v>
      </c>
    </row>
    <row r="1967" spans="1:7" ht="14.25" x14ac:dyDescent="0.2">
      <c r="A1967" s="177"/>
      <c r="B1967" s="178"/>
      <c r="C1967" s="569"/>
      <c r="D1967" s="569"/>
      <c r="E1967" s="178"/>
      <c r="F1967" s="178"/>
      <c r="G1967" s="184"/>
    </row>
    <row r="1968" spans="1:7" ht="14.25" x14ac:dyDescent="0.2">
      <c r="A1968" s="570" t="s">
        <v>3414</v>
      </c>
      <c r="B1968" s="571"/>
      <c r="C1968" s="571"/>
      <c r="D1968" s="571"/>
      <c r="E1968" s="571"/>
      <c r="F1968" s="571"/>
      <c r="G1968" s="572"/>
    </row>
    <row r="1969" spans="1:7" ht="28.5" x14ac:dyDescent="0.2">
      <c r="A1969" s="558" t="s">
        <v>1495</v>
      </c>
      <c r="B1969" s="559"/>
      <c r="C1969" s="150" t="s">
        <v>2874</v>
      </c>
      <c r="D1969" s="150" t="s">
        <v>2875</v>
      </c>
      <c r="E1969" s="150" t="s">
        <v>2876</v>
      </c>
      <c r="F1969" s="150" t="s">
        <v>2877</v>
      </c>
      <c r="G1969" s="174" t="s">
        <v>127</v>
      </c>
    </row>
    <row r="1970" spans="1:7" ht="28.5" x14ac:dyDescent="0.2">
      <c r="A1970" s="175" t="s">
        <v>3415</v>
      </c>
      <c r="B1970" s="152" t="s">
        <v>3416</v>
      </c>
      <c r="C1970" s="151" t="s">
        <v>3070</v>
      </c>
      <c r="D1970" s="151" t="s">
        <v>8</v>
      </c>
      <c r="E1970" s="153">
        <v>1</v>
      </c>
      <c r="F1970" s="154">
        <v>25.29</v>
      </c>
      <c r="G1970" s="176">
        <f t="shared" ref="G1970:G1971" si="327">F1970*E1970</f>
        <v>25.29</v>
      </c>
    </row>
    <row r="1971" spans="1:7" ht="28.5" x14ac:dyDescent="0.2">
      <c r="A1971" s="175" t="s">
        <v>3417</v>
      </c>
      <c r="B1971" s="152" t="s">
        <v>3418</v>
      </c>
      <c r="C1971" s="151" t="s">
        <v>3070</v>
      </c>
      <c r="D1971" s="151" t="s">
        <v>8</v>
      </c>
      <c r="E1971" s="153">
        <f>E1970</f>
        <v>1</v>
      </c>
      <c r="F1971" s="154">
        <v>15.26</v>
      </c>
      <c r="G1971" s="176">
        <f t="shared" si="327"/>
        <v>15.26</v>
      </c>
    </row>
    <row r="1972" spans="1:7" ht="14.25" x14ac:dyDescent="0.2">
      <c r="A1972" s="177"/>
      <c r="B1972" s="178"/>
      <c r="C1972" s="178"/>
      <c r="D1972" s="178"/>
      <c r="E1972" s="557" t="s">
        <v>2892</v>
      </c>
      <c r="F1972" s="557"/>
      <c r="G1972" s="179">
        <f>SUM(G1970:G1971)</f>
        <v>40.549999999999997</v>
      </c>
    </row>
    <row r="1973" spans="1:7" ht="28.5" x14ac:dyDescent="0.2">
      <c r="A1973" s="558" t="s">
        <v>2893</v>
      </c>
      <c r="B1973" s="559"/>
      <c r="C1973" s="150" t="s">
        <v>2874</v>
      </c>
      <c r="D1973" s="150" t="s">
        <v>2875</v>
      </c>
      <c r="E1973" s="150" t="s">
        <v>2876</v>
      </c>
      <c r="F1973" s="150" t="s">
        <v>2877</v>
      </c>
      <c r="G1973" s="174" t="s">
        <v>127</v>
      </c>
    </row>
    <row r="1974" spans="1:7" ht="14.25" x14ac:dyDescent="0.2">
      <c r="A1974" s="175" t="s">
        <v>3244</v>
      </c>
      <c r="B1974" s="152" t="s">
        <v>1545</v>
      </c>
      <c r="C1974" s="151" t="s">
        <v>68</v>
      </c>
      <c r="D1974" s="151" t="s">
        <v>1489</v>
      </c>
      <c r="E1974" s="153">
        <v>8.5199999999999998E-2</v>
      </c>
      <c r="F1974" s="154">
        <v>30.93</v>
      </c>
      <c r="G1974" s="176">
        <f t="shared" ref="G1974:G1975" si="328">F1974*E1974</f>
        <v>2.6352359999999999</v>
      </c>
    </row>
    <row r="1975" spans="1:7" ht="14.25" x14ac:dyDescent="0.2">
      <c r="A1975" s="175" t="s">
        <v>3236</v>
      </c>
      <c r="B1975" s="152" t="s">
        <v>1552</v>
      </c>
      <c r="C1975" s="151" t="s">
        <v>68</v>
      </c>
      <c r="D1975" s="151" t="s">
        <v>1489</v>
      </c>
      <c r="E1975" s="153">
        <f>E1974</f>
        <v>8.5199999999999998E-2</v>
      </c>
      <c r="F1975" s="154">
        <v>40.659999999999997</v>
      </c>
      <c r="G1975" s="176">
        <f t="shared" si="328"/>
        <v>3.4642319999999995</v>
      </c>
    </row>
    <row r="1976" spans="1:7" ht="14.25" x14ac:dyDescent="0.2">
      <c r="A1976" s="177"/>
      <c r="B1976" s="178"/>
      <c r="C1976" s="178"/>
      <c r="D1976" s="178"/>
      <c r="E1976" s="557" t="s">
        <v>2902</v>
      </c>
      <c r="F1976" s="557"/>
      <c r="G1976" s="179">
        <f>SUM(G1974:G1975)</f>
        <v>6.0994679999999999</v>
      </c>
    </row>
    <row r="1977" spans="1:7" ht="28.5" x14ac:dyDescent="0.2">
      <c r="A1977" s="558" t="s">
        <v>2903</v>
      </c>
      <c r="B1977" s="559"/>
      <c r="C1977" s="150" t="s">
        <v>2874</v>
      </c>
      <c r="D1977" s="150" t="s">
        <v>2875</v>
      </c>
      <c r="E1977" s="150" t="s">
        <v>2876</v>
      </c>
      <c r="F1977" s="150" t="s">
        <v>2877</v>
      </c>
      <c r="G1977" s="174" t="s">
        <v>127</v>
      </c>
    </row>
    <row r="1978" spans="1:7" ht="28.5" x14ac:dyDescent="0.2">
      <c r="A1978" s="175" t="s">
        <v>3419</v>
      </c>
      <c r="B1978" s="152" t="s">
        <v>3420</v>
      </c>
      <c r="C1978" s="151" t="s">
        <v>68</v>
      </c>
      <c r="D1978" s="151" t="s">
        <v>8</v>
      </c>
      <c r="E1978" s="153">
        <f>E1971</f>
        <v>1</v>
      </c>
      <c r="F1978" s="154">
        <v>61.47</v>
      </c>
      <c r="G1978" s="176">
        <f t="shared" ref="G1978" si="329">F1978*E1978</f>
        <v>61.47</v>
      </c>
    </row>
    <row r="1979" spans="1:7" ht="14.25" x14ac:dyDescent="0.2">
      <c r="A1979" s="177"/>
      <c r="B1979" s="178"/>
      <c r="C1979" s="178"/>
      <c r="D1979" s="178"/>
      <c r="E1979" s="557" t="s">
        <v>2906</v>
      </c>
      <c r="F1979" s="557"/>
      <c r="G1979" s="179">
        <f>G1978</f>
        <v>61.47</v>
      </c>
    </row>
    <row r="1980" spans="1:7" ht="14.25" x14ac:dyDescent="0.2">
      <c r="A1980" s="177"/>
      <c r="B1980" s="178"/>
      <c r="C1980" s="178"/>
      <c r="D1980" s="178"/>
      <c r="E1980" s="563" t="s">
        <v>2907</v>
      </c>
      <c r="F1980" s="563"/>
      <c r="G1980" s="180">
        <f>SUM(G1979,G1976,G1972)</f>
        <v>108.119468</v>
      </c>
    </row>
    <row r="1981" spans="1:7" ht="14.25" x14ac:dyDescent="0.2">
      <c r="A1981" s="177"/>
      <c r="B1981" s="178"/>
      <c r="C1981" s="569"/>
      <c r="D1981" s="569"/>
      <c r="E1981" s="178"/>
      <c r="F1981" s="178"/>
      <c r="G1981" s="184"/>
    </row>
    <row r="1982" spans="1:7" ht="14.25" x14ac:dyDescent="0.2">
      <c r="A1982" s="570" t="s">
        <v>3421</v>
      </c>
      <c r="B1982" s="571"/>
      <c r="C1982" s="571"/>
      <c r="D1982" s="571"/>
      <c r="E1982" s="571"/>
      <c r="F1982" s="571"/>
      <c r="G1982" s="572"/>
    </row>
    <row r="1983" spans="1:7" ht="28.5" x14ac:dyDescent="0.2">
      <c r="A1983" s="558" t="s">
        <v>1495</v>
      </c>
      <c r="B1983" s="559"/>
      <c r="C1983" s="150" t="s">
        <v>2874</v>
      </c>
      <c r="D1983" s="150" t="s">
        <v>2875</v>
      </c>
      <c r="E1983" s="150" t="s">
        <v>2876</v>
      </c>
      <c r="F1983" s="150" t="s">
        <v>2877</v>
      </c>
      <c r="G1983" s="174" t="s">
        <v>127</v>
      </c>
    </row>
    <row r="1984" spans="1:7" ht="28.5" x14ac:dyDescent="0.2">
      <c r="A1984" s="175" t="s">
        <v>3422</v>
      </c>
      <c r="B1984" s="152" t="s">
        <v>3423</v>
      </c>
      <c r="C1984" s="151" t="s">
        <v>3070</v>
      </c>
      <c r="D1984" s="151" t="s">
        <v>8</v>
      </c>
      <c r="E1984" s="153">
        <v>1</v>
      </c>
      <c r="F1984" s="154">
        <v>44.62</v>
      </c>
      <c r="G1984" s="176">
        <f t="shared" ref="G1984:G1985" si="330">F1984*E1984</f>
        <v>44.62</v>
      </c>
    </row>
    <row r="1985" spans="1:7" ht="28.5" x14ac:dyDescent="0.2">
      <c r="A1985" s="175" t="s">
        <v>3424</v>
      </c>
      <c r="B1985" s="152" t="s">
        <v>3425</v>
      </c>
      <c r="C1985" s="151" t="s">
        <v>3070</v>
      </c>
      <c r="D1985" s="151" t="s">
        <v>8</v>
      </c>
      <c r="E1985" s="153">
        <f>E1984</f>
        <v>1</v>
      </c>
      <c r="F1985" s="154">
        <v>49.66</v>
      </c>
      <c r="G1985" s="176">
        <f t="shared" si="330"/>
        <v>49.66</v>
      </c>
    </row>
    <row r="1986" spans="1:7" ht="14.25" x14ac:dyDescent="0.2">
      <c r="A1986" s="177"/>
      <c r="B1986" s="178"/>
      <c r="C1986" s="178"/>
      <c r="D1986" s="178"/>
      <c r="E1986" s="557" t="s">
        <v>2892</v>
      </c>
      <c r="F1986" s="557"/>
      <c r="G1986" s="179">
        <f>SUM(G1984:G1985)</f>
        <v>94.28</v>
      </c>
    </row>
    <row r="1987" spans="1:7" ht="28.5" x14ac:dyDescent="0.2">
      <c r="A1987" s="558" t="s">
        <v>2893</v>
      </c>
      <c r="B1987" s="559"/>
      <c r="C1987" s="150" t="s">
        <v>2874</v>
      </c>
      <c r="D1987" s="150" t="s">
        <v>2875</v>
      </c>
      <c r="E1987" s="150" t="s">
        <v>2876</v>
      </c>
      <c r="F1987" s="150" t="s">
        <v>2877</v>
      </c>
      <c r="G1987" s="174" t="s">
        <v>127</v>
      </c>
    </row>
    <row r="1988" spans="1:7" ht="14.25" x14ac:dyDescent="0.2">
      <c r="A1988" s="175" t="s">
        <v>3244</v>
      </c>
      <c r="B1988" s="152" t="s">
        <v>1545</v>
      </c>
      <c r="C1988" s="151" t="s">
        <v>68</v>
      </c>
      <c r="D1988" s="151" t="s">
        <v>1489</v>
      </c>
      <c r="E1988" s="153">
        <v>0.12</v>
      </c>
      <c r="F1988" s="154">
        <v>30.93</v>
      </c>
      <c r="G1988" s="176">
        <f t="shared" ref="G1988:G1989" si="331">F1988*E1988</f>
        <v>3.7115999999999998</v>
      </c>
    </row>
    <row r="1989" spans="1:7" ht="14.25" x14ac:dyDescent="0.2">
      <c r="A1989" s="175" t="s">
        <v>3236</v>
      </c>
      <c r="B1989" s="152" t="s">
        <v>1552</v>
      </c>
      <c r="C1989" s="151" t="s">
        <v>68</v>
      </c>
      <c r="D1989" s="151" t="s">
        <v>1489</v>
      </c>
      <c r="E1989" s="153">
        <f>E1988</f>
        <v>0.12</v>
      </c>
      <c r="F1989" s="154">
        <v>40.659999999999997</v>
      </c>
      <c r="G1989" s="176">
        <f t="shared" si="331"/>
        <v>4.8791999999999991</v>
      </c>
    </row>
    <row r="1990" spans="1:7" ht="14.25" x14ac:dyDescent="0.2">
      <c r="A1990" s="177"/>
      <c r="B1990" s="178"/>
      <c r="C1990" s="178"/>
      <c r="D1990" s="178"/>
      <c r="E1990" s="557" t="s">
        <v>2902</v>
      </c>
      <c r="F1990" s="557"/>
      <c r="G1990" s="179">
        <f>SUM(G1988:G1989)</f>
        <v>8.590799999999998</v>
      </c>
    </row>
    <row r="1991" spans="1:7" ht="28.5" x14ac:dyDescent="0.2">
      <c r="A1991" s="558" t="s">
        <v>2903</v>
      </c>
      <c r="B1991" s="559"/>
      <c r="C1991" s="150" t="s">
        <v>2874</v>
      </c>
      <c r="D1991" s="150" t="s">
        <v>2875</v>
      </c>
      <c r="E1991" s="150" t="s">
        <v>2876</v>
      </c>
      <c r="F1991" s="150" t="s">
        <v>2877</v>
      </c>
      <c r="G1991" s="174" t="s">
        <v>127</v>
      </c>
    </row>
    <row r="1992" spans="1:7" ht="28.5" x14ac:dyDescent="0.2">
      <c r="A1992" s="175" t="s">
        <v>3419</v>
      </c>
      <c r="B1992" s="152" t="s">
        <v>3420</v>
      </c>
      <c r="C1992" s="151" t="s">
        <v>68</v>
      </c>
      <c r="D1992" s="151" t="s">
        <v>8</v>
      </c>
      <c r="E1992" s="153">
        <f>E1985</f>
        <v>1</v>
      </c>
      <c r="F1992" s="154">
        <v>61.47</v>
      </c>
      <c r="G1992" s="176">
        <f t="shared" ref="G1992" si="332">F1992*E1992</f>
        <v>61.47</v>
      </c>
    </row>
    <row r="1993" spans="1:7" ht="14.25" x14ac:dyDescent="0.2">
      <c r="A1993" s="177"/>
      <c r="B1993" s="178"/>
      <c r="C1993" s="178"/>
      <c r="D1993" s="178"/>
      <c r="E1993" s="557" t="s">
        <v>2906</v>
      </c>
      <c r="F1993" s="557"/>
      <c r="G1993" s="179">
        <f>G1992</f>
        <v>61.47</v>
      </c>
    </row>
    <row r="1994" spans="1:7" ht="14.25" x14ac:dyDescent="0.2">
      <c r="A1994" s="177"/>
      <c r="B1994" s="178"/>
      <c r="C1994" s="178"/>
      <c r="D1994" s="178"/>
      <c r="E1994" s="563" t="s">
        <v>2907</v>
      </c>
      <c r="F1994" s="563"/>
      <c r="G1994" s="180">
        <f>SUM(G1993,G1990,G1986)</f>
        <v>164.3408</v>
      </c>
    </row>
    <row r="1995" spans="1:7" ht="14.25" x14ac:dyDescent="0.2">
      <c r="A1995" s="177"/>
      <c r="B1995" s="178"/>
      <c r="C1995" s="569"/>
      <c r="D1995" s="569"/>
      <c r="E1995" s="178"/>
      <c r="F1995" s="178"/>
      <c r="G1995" s="184"/>
    </row>
    <row r="1996" spans="1:7" ht="14.25" x14ac:dyDescent="0.2">
      <c r="A1996" s="570" t="s">
        <v>3426</v>
      </c>
      <c r="B1996" s="571"/>
      <c r="C1996" s="571"/>
      <c r="D1996" s="571"/>
      <c r="E1996" s="571"/>
      <c r="F1996" s="571"/>
      <c r="G1996" s="572"/>
    </row>
    <row r="1997" spans="1:7" ht="28.5" x14ac:dyDescent="0.2">
      <c r="A1997" s="558" t="s">
        <v>1495</v>
      </c>
      <c r="B1997" s="559"/>
      <c r="C1997" s="150" t="s">
        <v>2874</v>
      </c>
      <c r="D1997" s="150" t="s">
        <v>2875</v>
      </c>
      <c r="E1997" s="150" t="s">
        <v>2876</v>
      </c>
      <c r="F1997" s="150" t="s">
        <v>2877</v>
      </c>
      <c r="G1997" s="174" t="s">
        <v>127</v>
      </c>
    </row>
    <row r="1998" spans="1:7" ht="28.5" x14ac:dyDescent="0.2">
      <c r="A1998" s="175" t="s">
        <v>3427</v>
      </c>
      <c r="B1998" s="152" t="s">
        <v>3428</v>
      </c>
      <c r="C1998" s="151" t="s">
        <v>3070</v>
      </c>
      <c r="D1998" s="151" t="s">
        <v>8</v>
      </c>
      <c r="E1998" s="153">
        <v>1</v>
      </c>
      <c r="F1998" s="154">
        <v>33.07</v>
      </c>
      <c r="G1998" s="176">
        <f t="shared" ref="G1998:G1999" si="333">F1998*E1998</f>
        <v>33.07</v>
      </c>
    </row>
    <row r="1999" spans="1:7" ht="28.5" x14ac:dyDescent="0.2">
      <c r="A1999" s="175" t="s">
        <v>3429</v>
      </c>
      <c r="B1999" s="152" t="s">
        <v>3430</v>
      </c>
      <c r="C1999" s="151" t="s">
        <v>3070</v>
      </c>
      <c r="D1999" s="151" t="s">
        <v>8</v>
      </c>
      <c r="E1999" s="153">
        <v>1</v>
      </c>
      <c r="F1999" s="154">
        <v>35.65</v>
      </c>
      <c r="G1999" s="176">
        <f t="shared" si="333"/>
        <v>35.65</v>
      </c>
    </row>
    <row r="2000" spans="1:7" ht="14.25" x14ac:dyDescent="0.2">
      <c r="A2000" s="177"/>
      <c r="B2000" s="178"/>
      <c r="C2000" s="178"/>
      <c r="D2000" s="178"/>
      <c r="E2000" s="557" t="s">
        <v>2892</v>
      </c>
      <c r="F2000" s="557"/>
      <c r="G2000" s="179">
        <f>SUM(G1998:G1999)</f>
        <v>68.72</v>
      </c>
    </row>
    <row r="2001" spans="1:7" ht="28.5" x14ac:dyDescent="0.2">
      <c r="A2001" s="558" t="s">
        <v>2893</v>
      </c>
      <c r="B2001" s="559"/>
      <c r="C2001" s="150" t="s">
        <v>2874</v>
      </c>
      <c r="D2001" s="150" t="s">
        <v>2875</v>
      </c>
      <c r="E2001" s="150" t="s">
        <v>2876</v>
      </c>
      <c r="F2001" s="150" t="s">
        <v>2877</v>
      </c>
      <c r="G2001" s="174" t="s">
        <v>127</v>
      </c>
    </row>
    <row r="2002" spans="1:7" ht="14.25" x14ac:dyDescent="0.2">
      <c r="A2002" s="175" t="s">
        <v>3244</v>
      </c>
      <c r="B2002" s="152" t="s">
        <v>1545</v>
      </c>
      <c r="C2002" s="151" t="s">
        <v>68</v>
      </c>
      <c r="D2002" s="151" t="s">
        <v>1489</v>
      </c>
      <c r="E2002" s="153">
        <v>0.12</v>
      </c>
      <c r="F2002" s="154">
        <v>30.93</v>
      </c>
      <c r="G2002" s="176">
        <f t="shared" ref="G2002:G2003" si="334">F2002*E2002</f>
        <v>3.7115999999999998</v>
      </c>
    </row>
    <row r="2003" spans="1:7" ht="14.25" x14ac:dyDescent="0.2">
      <c r="A2003" s="175" t="s">
        <v>3236</v>
      </c>
      <c r="B2003" s="152" t="s">
        <v>1552</v>
      </c>
      <c r="C2003" s="151" t="s">
        <v>68</v>
      </c>
      <c r="D2003" s="151" t="s">
        <v>1489</v>
      </c>
      <c r="E2003" s="153">
        <v>0.12</v>
      </c>
      <c r="F2003" s="154">
        <v>40.659999999999997</v>
      </c>
      <c r="G2003" s="176">
        <f t="shared" si="334"/>
        <v>4.8791999999999991</v>
      </c>
    </row>
    <row r="2004" spans="1:7" ht="14.25" x14ac:dyDescent="0.2">
      <c r="A2004" s="177"/>
      <c r="B2004" s="178"/>
      <c r="C2004" s="178"/>
      <c r="D2004" s="178"/>
      <c r="E2004" s="557" t="s">
        <v>2902</v>
      </c>
      <c r="F2004" s="557"/>
      <c r="G2004" s="179">
        <f>SUM(G2002:G2003)</f>
        <v>8.590799999999998</v>
      </c>
    </row>
    <row r="2005" spans="1:7" ht="28.5" x14ac:dyDescent="0.2">
      <c r="A2005" s="558" t="s">
        <v>2903</v>
      </c>
      <c r="B2005" s="559"/>
      <c r="C2005" s="150" t="s">
        <v>2874</v>
      </c>
      <c r="D2005" s="150" t="s">
        <v>2875</v>
      </c>
      <c r="E2005" s="150" t="s">
        <v>2876</v>
      </c>
      <c r="F2005" s="150" t="s">
        <v>2877</v>
      </c>
      <c r="G2005" s="174" t="s">
        <v>127</v>
      </c>
    </row>
    <row r="2006" spans="1:7" ht="28.5" x14ac:dyDescent="0.2">
      <c r="A2006" s="175" t="s">
        <v>3419</v>
      </c>
      <c r="B2006" s="152" t="s">
        <v>3420</v>
      </c>
      <c r="C2006" s="151" t="s">
        <v>68</v>
      </c>
      <c r="D2006" s="151" t="s">
        <v>8</v>
      </c>
      <c r="E2006" s="153">
        <v>1</v>
      </c>
      <c r="F2006" s="154">
        <v>61.47</v>
      </c>
      <c r="G2006" s="176">
        <f t="shared" ref="G2006" si="335">F2006*E2006</f>
        <v>61.47</v>
      </c>
    </row>
    <row r="2007" spans="1:7" ht="14.25" x14ac:dyDescent="0.2">
      <c r="A2007" s="177"/>
      <c r="B2007" s="178"/>
      <c r="C2007" s="178"/>
      <c r="D2007" s="178"/>
      <c r="E2007" s="557" t="s">
        <v>2906</v>
      </c>
      <c r="F2007" s="557"/>
      <c r="G2007" s="179">
        <f>G2006</f>
        <v>61.47</v>
      </c>
    </row>
    <row r="2008" spans="1:7" ht="14.25" x14ac:dyDescent="0.2">
      <c r="A2008" s="177"/>
      <c r="B2008" s="178"/>
      <c r="C2008" s="178"/>
      <c r="D2008" s="178"/>
      <c r="E2008" s="563" t="s">
        <v>2907</v>
      </c>
      <c r="F2008" s="563"/>
      <c r="G2008" s="180">
        <f>SUM(G2007,G2004,G2000)</f>
        <v>138.7808</v>
      </c>
    </row>
    <row r="2009" spans="1:7" ht="14.25" x14ac:dyDescent="0.2">
      <c r="A2009" s="177"/>
      <c r="B2009" s="178"/>
      <c r="C2009" s="569"/>
      <c r="D2009" s="569"/>
      <c r="E2009" s="178"/>
      <c r="F2009" s="178"/>
      <c r="G2009" s="184"/>
    </row>
    <row r="2010" spans="1:7" ht="14.25" x14ac:dyDescent="0.2">
      <c r="A2010" s="570" t="s">
        <v>3431</v>
      </c>
      <c r="B2010" s="571"/>
      <c r="C2010" s="571"/>
      <c r="D2010" s="571"/>
      <c r="E2010" s="571"/>
      <c r="F2010" s="571"/>
      <c r="G2010" s="572"/>
    </row>
    <row r="2011" spans="1:7" ht="28.5" x14ac:dyDescent="0.2">
      <c r="A2011" s="558" t="s">
        <v>1495</v>
      </c>
      <c r="B2011" s="559"/>
      <c r="C2011" s="150" t="s">
        <v>2874</v>
      </c>
      <c r="D2011" s="150" t="s">
        <v>2875</v>
      </c>
      <c r="E2011" s="150" t="s">
        <v>2876</v>
      </c>
      <c r="F2011" s="150" t="s">
        <v>2877</v>
      </c>
      <c r="G2011" s="174" t="s">
        <v>127</v>
      </c>
    </row>
    <row r="2012" spans="1:7" ht="28.5" x14ac:dyDescent="0.2">
      <c r="A2012" s="175" t="s">
        <v>3432</v>
      </c>
      <c r="B2012" s="152" t="s">
        <v>3433</v>
      </c>
      <c r="C2012" s="151" t="s">
        <v>3070</v>
      </c>
      <c r="D2012" s="151" t="s">
        <v>8</v>
      </c>
      <c r="E2012" s="153">
        <v>1</v>
      </c>
      <c r="F2012" s="154">
        <v>65.69</v>
      </c>
      <c r="G2012" s="176">
        <f t="shared" ref="G2012:G2013" si="336">F2012*E2012</f>
        <v>65.69</v>
      </c>
    </row>
    <row r="2013" spans="1:7" ht="28.5" x14ac:dyDescent="0.2">
      <c r="A2013" s="175" t="s">
        <v>3424</v>
      </c>
      <c r="B2013" s="152" t="s">
        <v>3425</v>
      </c>
      <c r="C2013" s="151" t="s">
        <v>3070</v>
      </c>
      <c r="D2013" s="151" t="s">
        <v>8</v>
      </c>
      <c r="E2013" s="153">
        <v>1</v>
      </c>
      <c r="F2013" s="154">
        <v>49.66</v>
      </c>
      <c r="G2013" s="176">
        <f t="shared" si="336"/>
        <v>49.66</v>
      </c>
    </row>
    <row r="2014" spans="1:7" ht="14.25" x14ac:dyDescent="0.2">
      <c r="A2014" s="177"/>
      <c r="B2014" s="178"/>
      <c r="C2014" s="178"/>
      <c r="D2014" s="178"/>
      <c r="E2014" s="557" t="s">
        <v>2892</v>
      </c>
      <c r="F2014" s="557"/>
      <c r="G2014" s="179">
        <f>SUM(G2012:G2013)</f>
        <v>115.35</v>
      </c>
    </row>
    <row r="2015" spans="1:7" ht="28.5" x14ac:dyDescent="0.2">
      <c r="A2015" s="558" t="s">
        <v>2893</v>
      </c>
      <c r="B2015" s="559"/>
      <c r="C2015" s="150" t="s">
        <v>2874</v>
      </c>
      <c r="D2015" s="150" t="s">
        <v>2875</v>
      </c>
      <c r="E2015" s="150" t="s">
        <v>2876</v>
      </c>
      <c r="F2015" s="150" t="s">
        <v>2877</v>
      </c>
      <c r="G2015" s="174" t="s">
        <v>127</v>
      </c>
    </row>
    <row r="2016" spans="1:7" ht="14.25" x14ac:dyDescent="0.2">
      <c r="A2016" s="175" t="s">
        <v>3244</v>
      </c>
      <c r="B2016" s="152" t="s">
        <v>1545</v>
      </c>
      <c r="C2016" s="151" t="s">
        <v>68</v>
      </c>
      <c r="D2016" s="151" t="s">
        <v>1489</v>
      </c>
      <c r="E2016" s="153">
        <v>0.12</v>
      </c>
      <c r="F2016" s="154">
        <v>30.93</v>
      </c>
      <c r="G2016" s="176">
        <f t="shared" ref="G2016:G2017" si="337">F2016*E2016</f>
        <v>3.7115999999999998</v>
      </c>
    </row>
    <row r="2017" spans="1:7" ht="14.25" x14ac:dyDescent="0.2">
      <c r="A2017" s="175" t="s">
        <v>3236</v>
      </c>
      <c r="B2017" s="152" t="s">
        <v>1552</v>
      </c>
      <c r="C2017" s="151" t="s">
        <v>68</v>
      </c>
      <c r="D2017" s="151" t="s">
        <v>1489</v>
      </c>
      <c r="E2017" s="153">
        <v>0.12</v>
      </c>
      <c r="F2017" s="154">
        <v>40.659999999999997</v>
      </c>
      <c r="G2017" s="176">
        <f t="shared" si="337"/>
        <v>4.8791999999999991</v>
      </c>
    </row>
    <row r="2018" spans="1:7" ht="14.25" x14ac:dyDescent="0.2">
      <c r="A2018" s="177"/>
      <c r="B2018" s="178"/>
      <c r="C2018" s="178"/>
      <c r="D2018" s="178"/>
      <c r="E2018" s="557" t="s">
        <v>2902</v>
      </c>
      <c r="F2018" s="557"/>
      <c r="G2018" s="179">
        <f>SUM(G2016:G2017)</f>
        <v>8.590799999999998</v>
      </c>
    </row>
    <row r="2019" spans="1:7" ht="28.5" x14ac:dyDescent="0.2">
      <c r="A2019" s="558" t="s">
        <v>2903</v>
      </c>
      <c r="B2019" s="559"/>
      <c r="C2019" s="150" t="s">
        <v>2874</v>
      </c>
      <c r="D2019" s="150" t="s">
        <v>2875</v>
      </c>
      <c r="E2019" s="150" t="s">
        <v>2876</v>
      </c>
      <c r="F2019" s="150" t="s">
        <v>2877</v>
      </c>
      <c r="G2019" s="174" t="s">
        <v>127</v>
      </c>
    </row>
    <row r="2020" spans="1:7" ht="28.5" x14ac:dyDescent="0.2">
      <c r="A2020" s="175" t="s">
        <v>3419</v>
      </c>
      <c r="B2020" s="152" t="s">
        <v>3420</v>
      </c>
      <c r="C2020" s="151" t="s">
        <v>68</v>
      </c>
      <c r="D2020" s="151" t="s">
        <v>8</v>
      </c>
      <c r="E2020" s="153">
        <v>1</v>
      </c>
      <c r="F2020" s="154">
        <v>61.47</v>
      </c>
      <c r="G2020" s="176">
        <f t="shared" ref="G2020" si="338">F2020*E2020</f>
        <v>61.47</v>
      </c>
    </row>
    <row r="2021" spans="1:7" ht="14.25" x14ac:dyDescent="0.2">
      <c r="A2021" s="177"/>
      <c r="B2021" s="178"/>
      <c r="C2021" s="178"/>
      <c r="D2021" s="178"/>
      <c r="E2021" s="557" t="s">
        <v>2906</v>
      </c>
      <c r="F2021" s="557"/>
      <c r="G2021" s="179">
        <f>G2020</f>
        <v>61.47</v>
      </c>
    </row>
    <row r="2022" spans="1:7" ht="14.25" x14ac:dyDescent="0.2">
      <c r="A2022" s="177"/>
      <c r="B2022" s="178"/>
      <c r="C2022" s="178"/>
      <c r="D2022" s="178"/>
      <c r="E2022" s="563" t="s">
        <v>2907</v>
      </c>
      <c r="F2022" s="563"/>
      <c r="G2022" s="180">
        <f>SUM(G2021,G2018,G2014)</f>
        <v>185.41079999999999</v>
      </c>
    </row>
    <row r="2023" spans="1:7" ht="14.25" x14ac:dyDescent="0.2">
      <c r="A2023" s="177"/>
      <c r="B2023" s="178"/>
      <c r="C2023" s="569"/>
      <c r="D2023" s="569"/>
      <c r="E2023" s="178"/>
      <c r="F2023" s="178"/>
      <c r="G2023" s="184"/>
    </row>
    <row r="2024" spans="1:7" ht="14.25" x14ac:dyDescent="0.2">
      <c r="A2024" s="570" t="s">
        <v>3434</v>
      </c>
      <c r="B2024" s="571"/>
      <c r="C2024" s="571"/>
      <c r="D2024" s="571"/>
      <c r="E2024" s="571"/>
      <c r="F2024" s="571"/>
      <c r="G2024" s="572"/>
    </row>
    <row r="2025" spans="1:7" ht="28.5" x14ac:dyDescent="0.2">
      <c r="A2025" s="558" t="s">
        <v>1495</v>
      </c>
      <c r="B2025" s="559"/>
      <c r="C2025" s="150" t="s">
        <v>2874</v>
      </c>
      <c r="D2025" s="150" t="s">
        <v>2875</v>
      </c>
      <c r="E2025" s="150" t="s">
        <v>2876</v>
      </c>
      <c r="F2025" s="150" t="s">
        <v>2877</v>
      </c>
      <c r="G2025" s="174" t="s">
        <v>127</v>
      </c>
    </row>
    <row r="2026" spans="1:7" ht="14.25" x14ac:dyDescent="0.2">
      <c r="A2026" s="175" t="s">
        <v>3435</v>
      </c>
      <c r="B2026" s="152" t="s">
        <v>2748</v>
      </c>
      <c r="C2026" s="151" t="s">
        <v>68</v>
      </c>
      <c r="D2026" s="151" t="s">
        <v>1</v>
      </c>
      <c r="E2026" s="153">
        <v>1</v>
      </c>
      <c r="F2026" s="154">
        <v>7.18</v>
      </c>
      <c r="G2026" s="176">
        <f t="shared" ref="G2026:G2027" si="339">F2026*E2026</f>
        <v>7.18</v>
      </c>
    </row>
    <row r="2027" spans="1:7" ht="14.25" x14ac:dyDescent="0.2">
      <c r="A2027" s="175" t="s">
        <v>3436</v>
      </c>
      <c r="B2027" s="152" t="s">
        <v>3437</v>
      </c>
      <c r="C2027" s="151" t="s">
        <v>68</v>
      </c>
      <c r="D2027" s="151" t="s">
        <v>1</v>
      </c>
      <c r="E2027" s="153">
        <f>E2026</f>
        <v>1</v>
      </c>
      <c r="F2027" s="154">
        <v>31.3</v>
      </c>
      <c r="G2027" s="176">
        <f t="shared" si="339"/>
        <v>31.3</v>
      </c>
    </row>
    <row r="2028" spans="1:7" ht="14.25" x14ac:dyDescent="0.2">
      <c r="A2028" s="177"/>
      <c r="B2028" s="178"/>
      <c r="C2028" s="178"/>
      <c r="D2028" s="178"/>
      <c r="E2028" s="557" t="s">
        <v>2892</v>
      </c>
      <c r="F2028" s="557"/>
      <c r="G2028" s="179">
        <f>SUM(G2026:G2027)</f>
        <v>38.480000000000004</v>
      </c>
    </row>
    <row r="2029" spans="1:7" ht="28.5" x14ac:dyDescent="0.2">
      <c r="A2029" s="558" t="s">
        <v>2893</v>
      </c>
      <c r="B2029" s="559"/>
      <c r="C2029" s="150" t="s">
        <v>2874</v>
      </c>
      <c r="D2029" s="150" t="s">
        <v>2875</v>
      </c>
      <c r="E2029" s="150" t="s">
        <v>2876</v>
      </c>
      <c r="F2029" s="150" t="s">
        <v>2877</v>
      </c>
      <c r="G2029" s="174" t="s">
        <v>127</v>
      </c>
    </row>
    <row r="2030" spans="1:7" ht="14.25" x14ac:dyDescent="0.2">
      <c r="A2030" s="175" t="s">
        <v>3244</v>
      </c>
      <c r="B2030" s="152" t="s">
        <v>1545</v>
      </c>
      <c r="C2030" s="151" t="s">
        <v>68</v>
      </c>
      <c r="D2030" s="151" t="s">
        <v>1489</v>
      </c>
      <c r="E2030" s="153">
        <v>0.1</v>
      </c>
      <c r="F2030" s="154">
        <v>30.93</v>
      </c>
      <c r="G2030" s="176">
        <f t="shared" ref="G2030:G2031" si="340">F2030*E2030</f>
        <v>3.093</v>
      </c>
    </row>
    <row r="2031" spans="1:7" ht="14.25" x14ac:dyDescent="0.2">
      <c r="A2031" s="175" t="s">
        <v>3236</v>
      </c>
      <c r="B2031" s="152" t="s">
        <v>1552</v>
      </c>
      <c r="C2031" s="151" t="s">
        <v>68</v>
      </c>
      <c r="D2031" s="151" t="s">
        <v>1489</v>
      </c>
      <c r="E2031" s="153">
        <f>E2030</f>
        <v>0.1</v>
      </c>
      <c r="F2031" s="154">
        <v>40.659999999999997</v>
      </c>
      <c r="G2031" s="176">
        <f t="shared" si="340"/>
        <v>4.0659999999999998</v>
      </c>
    </row>
    <row r="2032" spans="1:7" ht="14.25" x14ac:dyDescent="0.2">
      <c r="A2032" s="177"/>
      <c r="B2032" s="178"/>
      <c r="C2032" s="178"/>
      <c r="D2032" s="178"/>
      <c r="E2032" s="557" t="s">
        <v>2902</v>
      </c>
      <c r="F2032" s="557"/>
      <c r="G2032" s="179">
        <f>SUM(G2030:G2031)</f>
        <v>7.1589999999999998</v>
      </c>
    </row>
    <row r="2033" spans="1:7" ht="14.25" x14ac:dyDescent="0.2">
      <c r="A2033" s="177"/>
      <c r="B2033" s="178"/>
      <c r="C2033" s="178"/>
      <c r="D2033" s="178"/>
      <c r="E2033" s="563" t="s">
        <v>2907</v>
      </c>
      <c r="F2033" s="563"/>
      <c r="G2033" s="180">
        <f>SUM(G2032,G2028)</f>
        <v>45.639000000000003</v>
      </c>
    </row>
    <row r="2034" spans="1:7" ht="14.25" x14ac:dyDescent="0.2">
      <c r="A2034" s="177"/>
      <c r="B2034" s="178"/>
      <c r="C2034" s="569"/>
      <c r="D2034" s="569"/>
      <c r="E2034" s="178"/>
      <c r="F2034" s="178"/>
      <c r="G2034" s="184"/>
    </row>
    <row r="2035" spans="1:7" ht="14.25" x14ac:dyDescent="0.2">
      <c r="A2035" s="570" t="s">
        <v>3438</v>
      </c>
      <c r="B2035" s="571"/>
      <c r="C2035" s="571"/>
      <c r="D2035" s="571"/>
      <c r="E2035" s="571"/>
      <c r="F2035" s="571"/>
      <c r="G2035" s="572"/>
    </row>
    <row r="2036" spans="1:7" ht="28.5" x14ac:dyDescent="0.2">
      <c r="A2036" s="558" t="s">
        <v>1495</v>
      </c>
      <c r="B2036" s="559"/>
      <c r="C2036" s="150" t="s">
        <v>2874</v>
      </c>
      <c r="D2036" s="150" t="s">
        <v>2875</v>
      </c>
      <c r="E2036" s="150" t="s">
        <v>2876</v>
      </c>
      <c r="F2036" s="150" t="s">
        <v>2877</v>
      </c>
      <c r="G2036" s="174" t="s">
        <v>127</v>
      </c>
    </row>
    <row r="2037" spans="1:7" ht="14.25" x14ac:dyDescent="0.2">
      <c r="A2037" s="175" t="s">
        <v>3435</v>
      </c>
      <c r="B2037" s="152" t="s">
        <v>2748</v>
      </c>
      <c r="C2037" s="151" t="s">
        <v>68</v>
      </c>
      <c r="D2037" s="151" t="s">
        <v>1</v>
      </c>
      <c r="E2037" s="153">
        <v>2.7827000000000002</v>
      </c>
      <c r="F2037" s="154">
        <v>7.18</v>
      </c>
      <c r="G2037" s="176">
        <f t="shared" ref="G2037:G2038" si="341">F2037*E2037</f>
        <v>19.979786000000001</v>
      </c>
    </row>
    <row r="2038" spans="1:7" ht="14.25" x14ac:dyDescent="0.2">
      <c r="A2038" s="175" t="s">
        <v>3436</v>
      </c>
      <c r="B2038" s="152" t="s">
        <v>3437</v>
      </c>
      <c r="C2038" s="151" t="s">
        <v>68</v>
      </c>
      <c r="D2038" s="151" t="s">
        <v>1</v>
      </c>
      <c r="E2038" s="153">
        <f>E2037</f>
        <v>2.7827000000000002</v>
      </c>
      <c r="F2038" s="154">
        <v>31.3</v>
      </c>
      <c r="G2038" s="176">
        <f t="shared" si="341"/>
        <v>87.098510000000005</v>
      </c>
    </row>
    <row r="2039" spans="1:7" ht="14.25" x14ac:dyDescent="0.2">
      <c r="A2039" s="177"/>
      <c r="B2039" s="178"/>
      <c r="C2039" s="178"/>
      <c r="D2039" s="178"/>
      <c r="E2039" s="557" t="s">
        <v>2892</v>
      </c>
      <c r="F2039" s="557"/>
      <c r="G2039" s="179">
        <f>SUM(G2037:G2038)</f>
        <v>107.07829600000001</v>
      </c>
    </row>
    <row r="2040" spans="1:7" ht="28.5" x14ac:dyDescent="0.2">
      <c r="A2040" s="558" t="s">
        <v>2893</v>
      </c>
      <c r="B2040" s="559"/>
      <c r="C2040" s="150" t="s">
        <v>2874</v>
      </c>
      <c r="D2040" s="150" t="s">
        <v>2875</v>
      </c>
      <c r="E2040" s="150" t="s">
        <v>2876</v>
      </c>
      <c r="F2040" s="150" t="s">
        <v>2877</v>
      </c>
      <c r="G2040" s="174" t="s">
        <v>127</v>
      </c>
    </row>
    <row r="2041" spans="1:7" ht="14.25" x14ac:dyDescent="0.2">
      <c r="A2041" s="175" t="s">
        <v>3244</v>
      </c>
      <c r="B2041" s="152" t="s">
        <v>1545</v>
      </c>
      <c r="C2041" s="151" t="s">
        <v>68</v>
      </c>
      <c r="D2041" s="151" t="s">
        <v>1489</v>
      </c>
      <c r="E2041" s="153">
        <v>0.08</v>
      </c>
      <c r="F2041" s="154">
        <v>30.93</v>
      </c>
      <c r="G2041" s="176">
        <f t="shared" ref="G2041:G2042" si="342">F2041*E2041</f>
        <v>2.4744000000000002</v>
      </c>
    </row>
    <row r="2042" spans="1:7" ht="14.25" x14ac:dyDescent="0.2">
      <c r="A2042" s="175" t="s">
        <v>3236</v>
      </c>
      <c r="B2042" s="152" t="s">
        <v>1552</v>
      </c>
      <c r="C2042" s="151" t="s">
        <v>68</v>
      </c>
      <c r="D2042" s="151" t="s">
        <v>1489</v>
      </c>
      <c r="E2042" s="153">
        <v>0.1</v>
      </c>
      <c r="F2042" s="154">
        <v>40.659999999999997</v>
      </c>
      <c r="G2042" s="176">
        <f t="shared" si="342"/>
        <v>4.0659999999999998</v>
      </c>
    </row>
    <row r="2043" spans="1:7" ht="14.25" x14ac:dyDescent="0.2">
      <c r="A2043" s="177"/>
      <c r="B2043" s="178"/>
      <c r="C2043" s="178"/>
      <c r="D2043" s="178"/>
      <c r="E2043" s="557" t="s">
        <v>2902</v>
      </c>
      <c r="F2043" s="557"/>
      <c r="G2043" s="179">
        <f>SUM(G2041:G2042)</f>
        <v>6.5404</v>
      </c>
    </row>
    <row r="2044" spans="1:7" ht="14.25" x14ac:dyDescent="0.2">
      <c r="A2044" s="177"/>
      <c r="B2044" s="178"/>
      <c r="C2044" s="178"/>
      <c r="D2044" s="178"/>
      <c r="E2044" s="563" t="s">
        <v>2907</v>
      </c>
      <c r="F2044" s="563"/>
      <c r="G2044" s="180">
        <f>SUM(G2043,G2039)</f>
        <v>113.61869600000001</v>
      </c>
    </row>
    <row r="2045" spans="1:7" ht="14.25" x14ac:dyDescent="0.2">
      <c r="A2045" s="177"/>
      <c r="B2045" s="178"/>
      <c r="C2045" s="569"/>
      <c r="D2045" s="569"/>
      <c r="E2045" s="178"/>
      <c r="F2045" s="178"/>
      <c r="G2045" s="184"/>
    </row>
    <row r="2046" spans="1:7" ht="14.25" x14ac:dyDescent="0.2">
      <c r="A2046" s="570" t="s">
        <v>3439</v>
      </c>
      <c r="B2046" s="571"/>
      <c r="C2046" s="571"/>
      <c r="D2046" s="571"/>
      <c r="E2046" s="571"/>
      <c r="F2046" s="571"/>
      <c r="G2046" s="572"/>
    </row>
    <row r="2047" spans="1:7" ht="28.5" x14ac:dyDescent="0.2">
      <c r="A2047" s="558" t="s">
        <v>1495</v>
      </c>
      <c r="B2047" s="559"/>
      <c r="C2047" s="150" t="s">
        <v>2874</v>
      </c>
      <c r="D2047" s="150" t="s">
        <v>2875</v>
      </c>
      <c r="E2047" s="150" t="s">
        <v>2876</v>
      </c>
      <c r="F2047" s="150" t="s">
        <v>2877</v>
      </c>
      <c r="G2047" s="174" t="s">
        <v>127</v>
      </c>
    </row>
    <row r="2048" spans="1:7" ht="14.25" x14ac:dyDescent="0.2">
      <c r="A2048" s="175" t="s">
        <v>3440</v>
      </c>
      <c r="B2048" s="152" t="s">
        <v>3441</v>
      </c>
      <c r="C2048" s="151" t="s">
        <v>68</v>
      </c>
      <c r="D2048" s="151" t="s">
        <v>1</v>
      </c>
      <c r="E2048" s="153">
        <v>2.9525000000000001</v>
      </c>
      <c r="F2048" s="154">
        <v>35.14</v>
      </c>
      <c r="G2048" s="176">
        <f t="shared" ref="G2048" si="343">F2048*E2048</f>
        <v>103.75085</v>
      </c>
    </row>
    <row r="2049" spans="1:7" ht="14.25" x14ac:dyDescent="0.2">
      <c r="A2049" s="177"/>
      <c r="B2049" s="178"/>
      <c r="C2049" s="178"/>
      <c r="D2049" s="178"/>
      <c r="E2049" s="557" t="s">
        <v>2892</v>
      </c>
      <c r="F2049" s="557"/>
      <c r="G2049" s="179">
        <f>G2048</f>
        <v>103.75085</v>
      </c>
    </row>
    <row r="2050" spans="1:7" ht="28.5" x14ac:dyDescent="0.2">
      <c r="A2050" s="558" t="s">
        <v>2893</v>
      </c>
      <c r="B2050" s="559"/>
      <c r="C2050" s="150" t="s">
        <v>2874</v>
      </c>
      <c r="D2050" s="150" t="s">
        <v>2875</v>
      </c>
      <c r="E2050" s="150" t="s">
        <v>2876</v>
      </c>
      <c r="F2050" s="150" t="s">
        <v>2877</v>
      </c>
      <c r="G2050" s="174" t="s">
        <v>127</v>
      </c>
    </row>
    <row r="2051" spans="1:7" ht="14.25" x14ac:dyDescent="0.2">
      <c r="A2051" s="175" t="s">
        <v>3244</v>
      </c>
      <c r="B2051" s="152" t="s">
        <v>1545</v>
      </c>
      <c r="C2051" s="151" t="s">
        <v>68</v>
      </c>
      <c r="D2051" s="151" t="s">
        <v>1489</v>
      </c>
      <c r="E2051" s="153">
        <v>0.17349999999999999</v>
      </c>
      <c r="F2051" s="154">
        <v>30.93</v>
      </c>
      <c r="G2051" s="176">
        <f t="shared" ref="G2051:G2052" si="344">F2051*E2051</f>
        <v>5.3663549999999995</v>
      </c>
    </row>
    <row r="2052" spans="1:7" ht="14.25" x14ac:dyDescent="0.2">
      <c r="A2052" s="175" t="s">
        <v>3236</v>
      </c>
      <c r="B2052" s="152" t="s">
        <v>1552</v>
      </c>
      <c r="C2052" s="151" t="s">
        <v>68</v>
      </c>
      <c r="D2052" s="151" t="s">
        <v>1489</v>
      </c>
      <c r="E2052" s="153">
        <v>0.41649999999999998</v>
      </c>
      <c r="F2052" s="154">
        <v>40.659999999999997</v>
      </c>
      <c r="G2052" s="176">
        <f t="shared" si="344"/>
        <v>16.934889999999999</v>
      </c>
    </row>
    <row r="2053" spans="1:7" ht="14.25" x14ac:dyDescent="0.2">
      <c r="A2053" s="177"/>
      <c r="B2053" s="178"/>
      <c r="C2053" s="178"/>
      <c r="D2053" s="178"/>
      <c r="E2053" s="557" t="s">
        <v>2902</v>
      </c>
      <c r="F2053" s="557"/>
      <c r="G2053" s="179">
        <f>SUM(G2051:G2052)</f>
        <v>22.301244999999998</v>
      </c>
    </row>
    <row r="2054" spans="1:7" ht="14.25" x14ac:dyDescent="0.2">
      <c r="A2054" s="177"/>
      <c r="B2054" s="178"/>
      <c r="C2054" s="178"/>
      <c r="D2054" s="178"/>
      <c r="E2054" s="563" t="s">
        <v>2907</v>
      </c>
      <c r="F2054" s="563"/>
      <c r="G2054" s="180">
        <f>SUM(G2053,G2049)</f>
        <v>126.05209499999999</v>
      </c>
    </row>
    <row r="2055" spans="1:7" ht="14.25" x14ac:dyDescent="0.2">
      <c r="A2055" s="177"/>
      <c r="B2055" s="178"/>
      <c r="C2055" s="569"/>
      <c r="D2055" s="569"/>
      <c r="E2055" s="178"/>
      <c r="F2055" s="178"/>
      <c r="G2055" s="184"/>
    </row>
    <row r="2056" spans="1:7" ht="14.25" x14ac:dyDescent="0.2">
      <c r="A2056" s="570" t="s">
        <v>3442</v>
      </c>
      <c r="B2056" s="571"/>
      <c r="C2056" s="571"/>
      <c r="D2056" s="571"/>
      <c r="E2056" s="571"/>
      <c r="F2056" s="571"/>
      <c r="G2056" s="572"/>
    </row>
    <row r="2057" spans="1:7" ht="28.5" x14ac:dyDescent="0.2">
      <c r="A2057" s="558" t="s">
        <v>1495</v>
      </c>
      <c r="B2057" s="559"/>
      <c r="C2057" s="150" t="s">
        <v>2874</v>
      </c>
      <c r="D2057" s="150" t="s">
        <v>2875</v>
      </c>
      <c r="E2057" s="150" t="s">
        <v>2876</v>
      </c>
      <c r="F2057" s="150" t="s">
        <v>2877</v>
      </c>
      <c r="G2057" s="174" t="s">
        <v>127</v>
      </c>
    </row>
    <row r="2058" spans="1:7" ht="14.25" x14ac:dyDescent="0.2">
      <c r="A2058" s="175" t="s">
        <v>3443</v>
      </c>
      <c r="B2058" s="152" t="s">
        <v>3444</v>
      </c>
      <c r="C2058" s="151" t="s">
        <v>68</v>
      </c>
      <c r="D2058" s="151" t="s">
        <v>1</v>
      </c>
      <c r="E2058" s="153">
        <v>1</v>
      </c>
      <c r="F2058" s="154">
        <f>F2037</f>
        <v>7.18</v>
      </c>
      <c r="G2058" s="176">
        <f t="shared" ref="G2058:G2059" si="345">F2058*E2058</f>
        <v>7.18</v>
      </c>
    </row>
    <row r="2059" spans="1:7" ht="28.5" x14ac:dyDescent="0.2">
      <c r="A2059" s="175" t="s">
        <v>3445</v>
      </c>
      <c r="B2059" s="152" t="s">
        <v>3446</v>
      </c>
      <c r="C2059" s="151" t="s">
        <v>68</v>
      </c>
      <c r="D2059" s="151" t="s">
        <v>1</v>
      </c>
      <c r="E2059" s="153">
        <v>1</v>
      </c>
      <c r="F2059" s="154">
        <v>111.84</v>
      </c>
      <c r="G2059" s="176">
        <f t="shared" si="345"/>
        <v>111.84</v>
      </c>
    </row>
    <row r="2060" spans="1:7" ht="14.25" x14ac:dyDescent="0.2">
      <c r="A2060" s="177"/>
      <c r="B2060" s="178"/>
      <c r="C2060" s="178"/>
      <c r="D2060" s="178"/>
      <c r="E2060" s="557" t="s">
        <v>2892</v>
      </c>
      <c r="F2060" s="557"/>
      <c r="G2060" s="179">
        <f>SUM(G2058:G2059)</f>
        <v>119.02000000000001</v>
      </c>
    </row>
    <row r="2061" spans="1:7" ht="28.5" x14ac:dyDescent="0.2">
      <c r="A2061" s="558" t="s">
        <v>2893</v>
      </c>
      <c r="B2061" s="559"/>
      <c r="C2061" s="150" t="s">
        <v>2874</v>
      </c>
      <c r="D2061" s="150" t="s">
        <v>2875</v>
      </c>
      <c r="E2061" s="150" t="s">
        <v>2876</v>
      </c>
      <c r="F2061" s="150" t="s">
        <v>2877</v>
      </c>
      <c r="G2061" s="174" t="s">
        <v>127</v>
      </c>
    </row>
    <row r="2062" spans="1:7" ht="14.25" x14ac:dyDescent="0.2">
      <c r="A2062" s="175" t="s">
        <v>3244</v>
      </c>
      <c r="B2062" s="152" t="s">
        <v>1545</v>
      </c>
      <c r="C2062" s="151" t="s">
        <v>68</v>
      </c>
      <c r="D2062" s="151" t="s">
        <v>1489</v>
      </c>
      <c r="E2062" s="153">
        <v>0.08</v>
      </c>
      <c r="F2062" s="154">
        <v>30.93</v>
      </c>
      <c r="G2062" s="176">
        <f t="shared" ref="G2062:G2063" si="346">F2062*E2062</f>
        <v>2.4744000000000002</v>
      </c>
    </row>
    <row r="2063" spans="1:7" ht="14.25" x14ac:dyDescent="0.2">
      <c r="A2063" s="175" t="s">
        <v>3236</v>
      </c>
      <c r="B2063" s="152" t="s">
        <v>1552</v>
      </c>
      <c r="C2063" s="151" t="s">
        <v>68</v>
      </c>
      <c r="D2063" s="151" t="s">
        <v>1489</v>
      </c>
      <c r="E2063" s="153">
        <v>0.153</v>
      </c>
      <c r="F2063" s="154">
        <v>40.659999999999997</v>
      </c>
      <c r="G2063" s="176">
        <f t="shared" si="346"/>
        <v>6.2209799999999991</v>
      </c>
    </row>
    <row r="2064" spans="1:7" ht="14.25" x14ac:dyDescent="0.2">
      <c r="A2064" s="177"/>
      <c r="B2064" s="178"/>
      <c r="C2064" s="178"/>
      <c r="D2064" s="178"/>
      <c r="E2064" s="557" t="s">
        <v>2902</v>
      </c>
      <c r="F2064" s="557"/>
      <c r="G2064" s="179">
        <f>SUM(G2062:G2063)</f>
        <v>8.6953800000000001</v>
      </c>
    </row>
    <row r="2065" spans="1:7" ht="14.25" x14ac:dyDescent="0.2">
      <c r="A2065" s="177"/>
      <c r="B2065" s="178"/>
      <c r="C2065" s="178"/>
      <c r="D2065" s="178"/>
      <c r="E2065" s="563" t="s">
        <v>2907</v>
      </c>
      <c r="F2065" s="563"/>
      <c r="G2065" s="180">
        <f>SUM(G2064,G2060)</f>
        <v>127.71538000000001</v>
      </c>
    </row>
    <row r="2066" spans="1:7" ht="14.25" x14ac:dyDescent="0.2">
      <c r="A2066" s="177"/>
      <c r="B2066" s="178"/>
      <c r="C2066" s="569"/>
      <c r="D2066" s="569"/>
      <c r="E2066" s="178"/>
      <c r="F2066" s="178"/>
      <c r="G2066" s="184"/>
    </row>
    <row r="2067" spans="1:7" ht="14.25" x14ac:dyDescent="0.2">
      <c r="A2067" s="570" t="s">
        <v>3447</v>
      </c>
      <c r="B2067" s="571"/>
      <c r="C2067" s="571"/>
      <c r="D2067" s="571"/>
      <c r="E2067" s="571"/>
      <c r="F2067" s="571"/>
      <c r="G2067" s="572"/>
    </row>
    <row r="2068" spans="1:7" ht="28.5" x14ac:dyDescent="0.2">
      <c r="A2068" s="558" t="s">
        <v>1495</v>
      </c>
      <c r="B2068" s="559"/>
      <c r="C2068" s="150" t="s">
        <v>2874</v>
      </c>
      <c r="D2068" s="150" t="s">
        <v>2875</v>
      </c>
      <c r="E2068" s="150" t="s">
        <v>2876</v>
      </c>
      <c r="F2068" s="150" t="s">
        <v>2877</v>
      </c>
      <c r="G2068" s="174" t="s">
        <v>127</v>
      </c>
    </row>
    <row r="2069" spans="1:7" ht="14.25" x14ac:dyDescent="0.2">
      <c r="A2069" s="175" t="s">
        <v>3435</v>
      </c>
      <c r="B2069" s="152" t="s">
        <v>2748</v>
      </c>
      <c r="C2069" s="151" t="s">
        <v>68</v>
      </c>
      <c r="D2069" s="151" t="s">
        <v>1</v>
      </c>
      <c r="E2069" s="153">
        <v>2.6955</v>
      </c>
      <c r="F2069" s="154">
        <f>F2037</f>
        <v>7.18</v>
      </c>
      <c r="G2069" s="176">
        <f t="shared" ref="G2069:G2070" si="347">F2069*E2069</f>
        <v>19.35369</v>
      </c>
    </row>
    <row r="2070" spans="1:7" ht="14.25" x14ac:dyDescent="0.2">
      <c r="A2070" s="175" t="s">
        <v>3436</v>
      </c>
      <c r="B2070" s="152" t="s">
        <v>3437</v>
      </c>
      <c r="C2070" s="151" t="s">
        <v>68</v>
      </c>
      <c r="D2070" s="151" t="s">
        <v>1</v>
      </c>
      <c r="E2070" s="153">
        <f>E2069</f>
        <v>2.6955</v>
      </c>
      <c r="F2070" s="154">
        <f>F2038</f>
        <v>31.3</v>
      </c>
      <c r="G2070" s="176">
        <f t="shared" si="347"/>
        <v>84.369150000000005</v>
      </c>
    </row>
    <row r="2071" spans="1:7" ht="14.25" x14ac:dyDescent="0.2">
      <c r="A2071" s="177"/>
      <c r="B2071" s="178"/>
      <c r="C2071" s="178"/>
      <c r="D2071" s="178"/>
      <c r="E2071" s="557" t="s">
        <v>2892</v>
      </c>
      <c r="F2071" s="557"/>
      <c r="G2071" s="179">
        <f>SUM(G2069:G2070)</f>
        <v>103.72284000000001</v>
      </c>
    </row>
    <row r="2072" spans="1:7" ht="28.5" x14ac:dyDescent="0.2">
      <c r="A2072" s="558" t="s">
        <v>2893</v>
      </c>
      <c r="B2072" s="559"/>
      <c r="C2072" s="150" t="s">
        <v>2874</v>
      </c>
      <c r="D2072" s="150" t="s">
        <v>2875</v>
      </c>
      <c r="E2072" s="150" t="s">
        <v>2876</v>
      </c>
      <c r="F2072" s="150" t="s">
        <v>2877</v>
      </c>
      <c r="G2072" s="174" t="s">
        <v>127</v>
      </c>
    </row>
    <row r="2073" spans="1:7" ht="14.25" x14ac:dyDescent="0.2">
      <c r="A2073" s="175" t="s">
        <v>3244</v>
      </c>
      <c r="B2073" s="152" t="s">
        <v>1545</v>
      </c>
      <c r="C2073" s="151" t="s">
        <v>68</v>
      </c>
      <c r="D2073" s="151" t="s">
        <v>1489</v>
      </c>
      <c r="E2073" s="153">
        <v>0.08</v>
      </c>
      <c r="F2073" s="154">
        <v>30.93</v>
      </c>
      <c r="G2073" s="176">
        <f t="shared" ref="G2073:G2074" si="348">F2073*E2073</f>
        <v>2.4744000000000002</v>
      </c>
    </row>
    <row r="2074" spans="1:7" ht="14.25" x14ac:dyDescent="0.2">
      <c r="A2074" s="175" t="s">
        <v>3236</v>
      </c>
      <c r="B2074" s="152" t="s">
        <v>1552</v>
      </c>
      <c r="C2074" s="151" t="s">
        <v>68</v>
      </c>
      <c r="D2074" s="151" t="s">
        <v>1489</v>
      </c>
      <c r="E2074" s="153">
        <v>0.1825</v>
      </c>
      <c r="F2074" s="154">
        <v>40.659999999999997</v>
      </c>
      <c r="G2074" s="176">
        <f t="shared" si="348"/>
        <v>7.4204499999999989</v>
      </c>
    </row>
    <row r="2075" spans="1:7" ht="14.25" x14ac:dyDescent="0.2">
      <c r="A2075" s="177"/>
      <c r="B2075" s="178"/>
      <c r="C2075" s="178"/>
      <c r="D2075" s="178"/>
      <c r="E2075" s="557" t="s">
        <v>2902</v>
      </c>
      <c r="F2075" s="557"/>
      <c r="G2075" s="179">
        <f>SUM(G2073:G2074)</f>
        <v>9.8948499999999981</v>
      </c>
    </row>
    <row r="2076" spans="1:7" ht="14.25" x14ac:dyDescent="0.2">
      <c r="A2076" s="177"/>
      <c r="B2076" s="178"/>
      <c r="C2076" s="178"/>
      <c r="D2076" s="178"/>
      <c r="E2076" s="563" t="s">
        <v>2907</v>
      </c>
      <c r="F2076" s="563"/>
      <c r="G2076" s="180">
        <f>SUM(G2075,G2071)</f>
        <v>113.61769000000001</v>
      </c>
    </row>
    <row r="2077" spans="1:7" ht="14.25" x14ac:dyDescent="0.2">
      <c r="A2077" s="177"/>
      <c r="B2077" s="178"/>
      <c r="C2077" s="569"/>
      <c r="D2077" s="569"/>
      <c r="E2077" s="178"/>
      <c r="F2077" s="178"/>
      <c r="G2077" s="184"/>
    </row>
    <row r="2078" spans="1:7" ht="14.25" x14ac:dyDescent="0.2">
      <c r="A2078" s="570" t="s">
        <v>3448</v>
      </c>
      <c r="B2078" s="571"/>
      <c r="C2078" s="571"/>
      <c r="D2078" s="571"/>
      <c r="E2078" s="571"/>
      <c r="F2078" s="571"/>
      <c r="G2078" s="572"/>
    </row>
    <row r="2079" spans="1:7" ht="28.5" x14ac:dyDescent="0.2">
      <c r="A2079" s="558" t="s">
        <v>1495</v>
      </c>
      <c r="B2079" s="559"/>
      <c r="C2079" s="150" t="s">
        <v>2874</v>
      </c>
      <c r="D2079" s="150" t="s">
        <v>2875</v>
      </c>
      <c r="E2079" s="150" t="s">
        <v>2876</v>
      </c>
      <c r="F2079" s="150" t="s">
        <v>2877</v>
      </c>
      <c r="G2079" s="174" t="s">
        <v>127</v>
      </c>
    </row>
    <row r="2080" spans="1:7" ht="14.25" x14ac:dyDescent="0.2">
      <c r="A2080" s="175" t="s">
        <v>3449</v>
      </c>
      <c r="B2080" s="152" t="s">
        <v>65</v>
      </c>
      <c r="C2080" s="151" t="s">
        <v>68</v>
      </c>
      <c r="D2080" s="151" t="s">
        <v>1</v>
      </c>
      <c r="E2080" s="153">
        <v>0.72660000000000002</v>
      </c>
      <c r="F2080" s="154">
        <v>2.57</v>
      </c>
      <c r="G2080" s="176">
        <f t="shared" ref="G2080" si="349">F2080*E2080</f>
        <v>1.867362</v>
      </c>
    </row>
    <row r="2081" spans="1:7" ht="14.25" x14ac:dyDescent="0.2">
      <c r="A2081" s="177"/>
      <c r="B2081" s="178"/>
      <c r="C2081" s="178"/>
      <c r="D2081" s="178"/>
      <c r="E2081" s="557" t="s">
        <v>2892</v>
      </c>
      <c r="F2081" s="557"/>
      <c r="G2081" s="179">
        <f>G2080</f>
        <v>1.867362</v>
      </c>
    </row>
    <row r="2082" spans="1:7" ht="28.5" x14ac:dyDescent="0.2">
      <c r="A2082" s="558" t="s">
        <v>2903</v>
      </c>
      <c r="B2082" s="559"/>
      <c r="C2082" s="150" t="s">
        <v>2874</v>
      </c>
      <c r="D2082" s="150" t="s">
        <v>2875</v>
      </c>
      <c r="E2082" s="150" t="s">
        <v>2876</v>
      </c>
      <c r="F2082" s="150" t="s">
        <v>2877</v>
      </c>
      <c r="G2082" s="174" t="s">
        <v>127</v>
      </c>
    </row>
    <row r="2083" spans="1:7" ht="28.5" x14ac:dyDescent="0.2">
      <c r="A2083" s="175" t="s">
        <v>3450</v>
      </c>
      <c r="B2083" s="152" t="s">
        <v>2715</v>
      </c>
      <c r="C2083" s="151" t="s">
        <v>68</v>
      </c>
      <c r="D2083" s="151" t="s">
        <v>1</v>
      </c>
      <c r="E2083" s="153">
        <f>E2080</f>
        <v>0.72660000000000002</v>
      </c>
      <c r="F2083" s="154">
        <v>13.84</v>
      </c>
      <c r="G2083" s="176">
        <f t="shared" ref="G2083" si="350">F2083*E2083</f>
        <v>10.056144</v>
      </c>
    </row>
    <row r="2084" spans="1:7" ht="14.25" x14ac:dyDescent="0.2">
      <c r="A2084" s="177"/>
      <c r="B2084" s="178"/>
      <c r="C2084" s="178"/>
      <c r="D2084" s="178"/>
      <c r="E2084" s="557" t="s">
        <v>2906</v>
      </c>
      <c r="F2084" s="557"/>
      <c r="G2084" s="179">
        <f>G2083</f>
        <v>10.056144</v>
      </c>
    </row>
    <row r="2085" spans="1:7" ht="14.25" x14ac:dyDescent="0.2">
      <c r="A2085" s="177"/>
      <c r="B2085" s="178"/>
      <c r="C2085" s="178"/>
      <c r="D2085" s="178"/>
      <c r="E2085" s="563" t="s">
        <v>2907</v>
      </c>
      <c r="F2085" s="563"/>
      <c r="G2085" s="180">
        <f>SUM(G2084,G2081)</f>
        <v>11.923506</v>
      </c>
    </row>
    <row r="2086" spans="1:7" ht="14.25" x14ac:dyDescent="0.2">
      <c r="A2086" s="177"/>
      <c r="B2086" s="178"/>
      <c r="C2086" s="569"/>
      <c r="D2086" s="569"/>
      <c r="E2086" s="178"/>
      <c r="F2086" s="178"/>
      <c r="G2086" s="184"/>
    </row>
    <row r="2087" spans="1:7" ht="14.25" x14ac:dyDescent="0.2">
      <c r="A2087" s="570" t="s">
        <v>3451</v>
      </c>
      <c r="B2087" s="571"/>
      <c r="C2087" s="571"/>
      <c r="D2087" s="571"/>
      <c r="E2087" s="571"/>
      <c r="F2087" s="571"/>
      <c r="G2087" s="572"/>
    </row>
    <row r="2088" spans="1:7" ht="28.5" x14ac:dyDescent="0.2">
      <c r="A2088" s="558" t="s">
        <v>1495</v>
      </c>
      <c r="B2088" s="559"/>
      <c r="C2088" s="150" t="s">
        <v>2874</v>
      </c>
      <c r="D2088" s="150" t="s">
        <v>2875</v>
      </c>
      <c r="E2088" s="150" t="s">
        <v>2876</v>
      </c>
      <c r="F2088" s="150" t="s">
        <v>2877</v>
      </c>
      <c r="G2088" s="174" t="s">
        <v>127</v>
      </c>
    </row>
    <row r="2089" spans="1:7" ht="28.5" x14ac:dyDescent="0.2">
      <c r="A2089" s="175" t="s">
        <v>3452</v>
      </c>
      <c r="B2089" s="152" t="s">
        <v>2772</v>
      </c>
      <c r="C2089" s="151" t="s">
        <v>68</v>
      </c>
      <c r="D2089" s="151" t="s">
        <v>8</v>
      </c>
      <c r="E2089" s="153">
        <v>1.0210999999999999</v>
      </c>
      <c r="F2089" s="154">
        <v>11.18</v>
      </c>
      <c r="G2089" s="176">
        <f t="shared" ref="G2089:G2090" si="351">F2089*E2089</f>
        <v>11.415897999999999</v>
      </c>
    </row>
    <row r="2090" spans="1:7" ht="14.25" x14ac:dyDescent="0.2">
      <c r="A2090" s="175" t="s">
        <v>3453</v>
      </c>
      <c r="B2090" s="152" t="s">
        <v>3454</v>
      </c>
      <c r="C2090" s="151" t="s">
        <v>68</v>
      </c>
      <c r="D2090" s="151" t="s">
        <v>8</v>
      </c>
      <c r="E2090" s="153">
        <v>1.0210999999999999</v>
      </c>
      <c r="F2090" s="154">
        <v>57.89</v>
      </c>
      <c r="G2090" s="176">
        <f t="shared" si="351"/>
        <v>59.111478999999996</v>
      </c>
    </row>
    <row r="2091" spans="1:7" ht="14.25" x14ac:dyDescent="0.2">
      <c r="A2091" s="177"/>
      <c r="B2091" s="178"/>
      <c r="C2091" s="178"/>
      <c r="D2091" s="178"/>
      <c r="E2091" s="557" t="s">
        <v>2892</v>
      </c>
      <c r="F2091" s="557"/>
      <c r="G2091" s="179">
        <f>SUM(G2089:G2090)</f>
        <v>70.527377000000001</v>
      </c>
    </row>
    <row r="2092" spans="1:7" ht="28.5" x14ac:dyDescent="0.2">
      <c r="A2092" s="558" t="s">
        <v>2893</v>
      </c>
      <c r="B2092" s="559"/>
      <c r="C2092" s="150" t="s">
        <v>2874</v>
      </c>
      <c r="D2092" s="150" t="s">
        <v>2875</v>
      </c>
      <c r="E2092" s="150" t="s">
        <v>2876</v>
      </c>
      <c r="F2092" s="150" t="s">
        <v>2877</v>
      </c>
      <c r="G2092" s="174" t="s">
        <v>127</v>
      </c>
    </row>
    <row r="2093" spans="1:7" ht="14.25" x14ac:dyDescent="0.2">
      <c r="A2093" s="175" t="s">
        <v>2894</v>
      </c>
      <c r="B2093" s="152" t="s">
        <v>1999</v>
      </c>
      <c r="C2093" s="151" t="s">
        <v>68</v>
      </c>
      <c r="D2093" s="151" t="s">
        <v>1489</v>
      </c>
      <c r="E2093" s="153">
        <v>9.5000000000000001E-2</v>
      </c>
      <c r="F2093" s="154">
        <v>29.77</v>
      </c>
      <c r="G2093" s="176">
        <f t="shared" ref="G2093:G2094" si="352">F2093*E2093</f>
        <v>2.8281499999999999</v>
      </c>
    </row>
    <row r="2094" spans="1:7" ht="14.25" x14ac:dyDescent="0.2">
      <c r="A2094" s="175" t="s">
        <v>2896</v>
      </c>
      <c r="B2094" s="152" t="s">
        <v>1866</v>
      </c>
      <c r="C2094" s="151" t="s">
        <v>68</v>
      </c>
      <c r="D2094" s="151" t="s">
        <v>1489</v>
      </c>
      <c r="E2094" s="153">
        <f>E2093</f>
        <v>9.5000000000000001E-2</v>
      </c>
      <c r="F2094" s="154">
        <v>35.69</v>
      </c>
      <c r="G2094" s="176">
        <f t="shared" si="352"/>
        <v>3.3905499999999997</v>
      </c>
    </row>
    <row r="2095" spans="1:7" ht="14.25" x14ac:dyDescent="0.2">
      <c r="A2095" s="177"/>
      <c r="B2095" s="178"/>
      <c r="C2095" s="178"/>
      <c r="D2095" s="178"/>
      <c r="E2095" s="557" t="s">
        <v>2902</v>
      </c>
      <c r="F2095" s="557"/>
      <c r="G2095" s="179">
        <f>SUM(G2093:G2094)</f>
        <v>6.2187000000000001</v>
      </c>
    </row>
    <row r="2096" spans="1:7" ht="14.25" x14ac:dyDescent="0.2">
      <c r="A2096" s="177"/>
      <c r="B2096" s="178"/>
      <c r="C2096" s="178"/>
      <c r="D2096" s="178"/>
      <c r="E2096" s="563" t="s">
        <v>2907</v>
      </c>
      <c r="F2096" s="563"/>
      <c r="G2096" s="180">
        <f>SUM(G2091,G2095)</f>
        <v>76.746077</v>
      </c>
    </row>
    <row r="2097" spans="1:7" ht="14.25" x14ac:dyDescent="0.2">
      <c r="A2097" s="177"/>
      <c r="B2097" s="178"/>
      <c r="C2097" s="569"/>
      <c r="D2097" s="569"/>
      <c r="E2097" s="178"/>
      <c r="F2097" s="178"/>
      <c r="G2097" s="184"/>
    </row>
    <row r="2098" spans="1:7" ht="14.25" x14ac:dyDescent="0.2">
      <c r="A2098" s="570" t="s">
        <v>3455</v>
      </c>
      <c r="B2098" s="571"/>
      <c r="C2098" s="571"/>
      <c r="D2098" s="571"/>
      <c r="E2098" s="571"/>
      <c r="F2098" s="571"/>
      <c r="G2098" s="572"/>
    </row>
    <row r="2099" spans="1:7" ht="28.5" x14ac:dyDescent="0.2">
      <c r="A2099" s="558" t="s">
        <v>1495</v>
      </c>
      <c r="B2099" s="559"/>
      <c r="C2099" s="150" t="s">
        <v>2874</v>
      </c>
      <c r="D2099" s="150" t="s">
        <v>2875</v>
      </c>
      <c r="E2099" s="150" t="s">
        <v>2876</v>
      </c>
      <c r="F2099" s="150" t="s">
        <v>2877</v>
      </c>
      <c r="G2099" s="174" t="s">
        <v>127</v>
      </c>
    </row>
    <row r="2100" spans="1:7" ht="28.5" x14ac:dyDescent="0.2">
      <c r="A2100" s="175" t="s">
        <v>3456</v>
      </c>
      <c r="B2100" s="152" t="s">
        <v>3457</v>
      </c>
      <c r="C2100" s="151" t="s">
        <v>3070</v>
      </c>
      <c r="D2100" s="151" t="s">
        <v>1</v>
      </c>
      <c r="E2100" s="153">
        <v>1</v>
      </c>
      <c r="F2100" s="154">
        <v>2277.73</v>
      </c>
      <c r="G2100" s="176">
        <f t="shared" ref="G2100" si="353">F2100*E2100</f>
        <v>2277.73</v>
      </c>
    </row>
    <row r="2101" spans="1:7" ht="14.25" x14ac:dyDescent="0.2">
      <c r="A2101" s="177"/>
      <c r="B2101" s="178"/>
      <c r="C2101" s="178"/>
      <c r="D2101" s="178"/>
      <c r="E2101" s="557" t="s">
        <v>2892</v>
      </c>
      <c r="F2101" s="557"/>
      <c r="G2101" s="179">
        <f>G2100</f>
        <v>2277.73</v>
      </c>
    </row>
    <row r="2102" spans="1:7" ht="28.5" x14ac:dyDescent="0.2">
      <c r="A2102" s="558" t="s">
        <v>2893</v>
      </c>
      <c r="B2102" s="559"/>
      <c r="C2102" s="150" t="s">
        <v>2874</v>
      </c>
      <c r="D2102" s="150" t="s">
        <v>2875</v>
      </c>
      <c r="E2102" s="150" t="s">
        <v>2876</v>
      </c>
      <c r="F2102" s="150" t="s">
        <v>2877</v>
      </c>
      <c r="G2102" s="174" t="s">
        <v>127</v>
      </c>
    </row>
    <row r="2103" spans="1:7" ht="14.25" x14ac:dyDescent="0.2">
      <c r="A2103" s="175" t="s">
        <v>3244</v>
      </c>
      <c r="B2103" s="152" t="s">
        <v>1545</v>
      </c>
      <c r="C2103" s="151" t="s">
        <v>68</v>
      </c>
      <c r="D2103" s="151" t="s">
        <v>1489</v>
      </c>
      <c r="E2103" s="153">
        <v>4.4657499999999999</v>
      </c>
      <c r="F2103" s="154">
        <v>30.93</v>
      </c>
      <c r="G2103" s="176">
        <f t="shared" ref="G2103:G2105" si="354">F2103*E2103</f>
        <v>138.12564749999999</v>
      </c>
    </row>
    <row r="2104" spans="1:7" ht="14.25" x14ac:dyDescent="0.2">
      <c r="A2104" s="175" t="s">
        <v>3236</v>
      </c>
      <c r="B2104" s="152" t="s">
        <v>1552</v>
      </c>
      <c r="C2104" s="151" t="s">
        <v>68</v>
      </c>
      <c r="D2104" s="151" t="s">
        <v>1489</v>
      </c>
      <c r="E2104" s="153">
        <f>E2103</f>
        <v>4.4657499999999999</v>
      </c>
      <c r="F2104" s="154">
        <v>40.659999999999997</v>
      </c>
      <c r="G2104" s="176">
        <f t="shared" si="354"/>
        <v>181.57739499999997</v>
      </c>
    </row>
    <row r="2105" spans="1:7" ht="14.25" x14ac:dyDescent="0.2">
      <c r="A2105" s="175" t="s">
        <v>3364</v>
      </c>
      <c r="B2105" s="152" t="s">
        <v>3365</v>
      </c>
      <c r="C2105" s="151" t="s">
        <v>68</v>
      </c>
      <c r="D2105" s="151" t="s">
        <v>1489</v>
      </c>
      <c r="E2105" s="153">
        <f>E2104</f>
        <v>4.4657499999999999</v>
      </c>
      <c r="F2105" s="154">
        <v>46.09</v>
      </c>
      <c r="G2105" s="176">
        <f t="shared" si="354"/>
        <v>205.82641750000002</v>
      </c>
    </row>
    <row r="2106" spans="1:7" ht="14.25" x14ac:dyDescent="0.2">
      <c r="A2106" s="177"/>
      <c r="B2106" s="178"/>
      <c r="C2106" s="178"/>
      <c r="D2106" s="178"/>
      <c r="E2106" s="557" t="s">
        <v>2902</v>
      </c>
      <c r="F2106" s="557"/>
      <c r="G2106" s="179">
        <f>SUM(G2103:G2105)</f>
        <v>525.52945999999997</v>
      </c>
    </row>
    <row r="2107" spans="1:7" ht="14.25" x14ac:dyDescent="0.2">
      <c r="A2107" s="177"/>
      <c r="B2107" s="178"/>
      <c r="C2107" s="178"/>
      <c r="D2107" s="178"/>
      <c r="E2107" s="563" t="s">
        <v>2907</v>
      </c>
      <c r="F2107" s="563"/>
      <c r="G2107" s="180">
        <f>SUM(G2106,G2101)</f>
        <v>2803.2594600000002</v>
      </c>
    </row>
    <row r="2108" spans="1:7" ht="14.25" x14ac:dyDescent="0.2">
      <c r="A2108" s="177"/>
      <c r="B2108" s="178"/>
      <c r="C2108" s="569"/>
      <c r="D2108" s="569"/>
      <c r="E2108" s="178"/>
      <c r="F2108" s="178"/>
      <c r="G2108" s="184"/>
    </row>
    <row r="2109" spans="1:7" ht="14.25" x14ac:dyDescent="0.2">
      <c r="A2109" s="570" t="s">
        <v>3458</v>
      </c>
      <c r="B2109" s="571"/>
      <c r="C2109" s="571"/>
      <c r="D2109" s="571"/>
      <c r="E2109" s="571"/>
      <c r="F2109" s="571"/>
      <c r="G2109" s="572"/>
    </row>
    <row r="2110" spans="1:7" ht="28.5" x14ac:dyDescent="0.2">
      <c r="A2110" s="558" t="s">
        <v>1495</v>
      </c>
      <c r="B2110" s="559"/>
      <c r="C2110" s="150" t="s">
        <v>2874</v>
      </c>
      <c r="D2110" s="150" t="s">
        <v>2875</v>
      </c>
      <c r="E2110" s="150" t="s">
        <v>2876</v>
      </c>
      <c r="F2110" s="150" t="s">
        <v>2877</v>
      </c>
      <c r="G2110" s="174" t="s">
        <v>127</v>
      </c>
    </row>
    <row r="2111" spans="1:7" ht="28.5" x14ac:dyDescent="0.2">
      <c r="A2111" s="175" t="s">
        <v>3459</v>
      </c>
      <c r="B2111" s="152" t="s">
        <v>3460</v>
      </c>
      <c r="C2111" s="151" t="s">
        <v>3070</v>
      </c>
      <c r="D2111" s="151" t="s">
        <v>1</v>
      </c>
      <c r="E2111" s="153">
        <v>1</v>
      </c>
      <c r="F2111" s="154">
        <v>140.79</v>
      </c>
      <c r="G2111" s="176">
        <f t="shared" ref="G2111" si="355">F2111*E2111</f>
        <v>140.79</v>
      </c>
    </row>
    <row r="2112" spans="1:7" ht="14.25" x14ac:dyDescent="0.2">
      <c r="A2112" s="177"/>
      <c r="B2112" s="178"/>
      <c r="C2112" s="178"/>
      <c r="D2112" s="178"/>
      <c r="E2112" s="557" t="s">
        <v>2892</v>
      </c>
      <c r="F2112" s="557"/>
      <c r="G2112" s="179">
        <f>G2111</f>
        <v>140.79</v>
      </c>
    </row>
    <row r="2113" spans="1:7" ht="28.5" x14ac:dyDescent="0.2">
      <c r="A2113" s="558" t="s">
        <v>2893</v>
      </c>
      <c r="B2113" s="559"/>
      <c r="C2113" s="150" t="s">
        <v>2874</v>
      </c>
      <c r="D2113" s="150" t="s">
        <v>2875</v>
      </c>
      <c r="E2113" s="150" t="s">
        <v>2876</v>
      </c>
      <c r="F2113" s="150" t="s">
        <v>2877</v>
      </c>
      <c r="G2113" s="174" t="s">
        <v>127</v>
      </c>
    </row>
    <row r="2114" spans="1:7" ht="14.25" x14ac:dyDescent="0.2">
      <c r="A2114" s="175" t="s">
        <v>3134</v>
      </c>
      <c r="B2114" s="152" t="s">
        <v>1972</v>
      </c>
      <c r="C2114" s="151" t="s">
        <v>68</v>
      </c>
      <c r="D2114" s="151" t="s">
        <v>1489</v>
      </c>
      <c r="E2114" s="153">
        <v>0.67800000000000005</v>
      </c>
      <c r="F2114" s="154">
        <v>29.33</v>
      </c>
      <c r="G2114" s="176">
        <f t="shared" ref="G2114:G2115" si="356">F2114*E2114</f>
        <v>19.885740000000002</v>
      </c>
    </row>
    <row r="2115" spans="1:7" ht="14.25" x14ac:dyDescent="0.2">
      <c r="A2115" s="175" t="s">
        <v>3236</v>
      </c>
      <c r="B2115" s="152" t="s">
        <v>1552</v>
      </c>
      <c r="C2115" s="151" t="s">
        <v>68</v>
      </c>
      <c r="D2115" s="151" t="s">
        <v>1489</v>
      </c>
      <c r="E2115" s="153">
        <f>E2114</f>
        <v>0.67800000000000005</v>
      </c>
      <c r="F2115" s="154">
        <v>40.659999999999997</v>
      </c>
      <c r="G2115" s="176">
        <f t="shared" si="356"/>
        <v>27.56748</v>
      </c>
    </row>
    <row r="2116" spans="1:7" ht="14.25" x14ac:dyDescent="0.2">
      <c r="A2116" s="177"/>
      <c r="B2116" s="178"/>
      <c r="C2116" s="178"/>
      <c r="D2116" s="178"/>
      <c r="E2116" s="557" t="s">
        <v>2902</v>
      </c>
      <c r="F2116" s="557"/>
      <c r="G2116" s="179">
        <f>SUM(G2114:G2115)</f>
        <v>47.453220000000002</v>
      </c>
    </row>
    <row r="2117" spans="1:7" ht="14.25" x14ac:dyDescent="0.2">
      <c r="A2117" s="177"/>
      <c r="B2117" s="178"/>
      <c r="C2117" s="178"/>
      <c r="D2117" s="178"/>
      <c r="E2117" s="563" t="s">
        <v>2907</v>
      </c>
      <c r="F2117" s="563"/>
      <c r="G2117" s="180">
        <f>SUM(G2116,G2112)</f>
        <v>188.24322000000001</v>
      </c>
    </row>
    <row r="2118" spans="1:7" ht="14.25" x14ac:dyDescent="0.2">
      <c r="A2118" s="177"/>
      <c r="B2118" s="178"/>
      <c r="C2118" s="569"/>
      <c r="D2118" s="569"/>
      <c r="E2118" s="178"/>
      <c r="F2118" s="178"/>
      <c r="G2118" s="184"/>
    </row>
    <row r="2119" spans="1:7" ht="14.25" x14ac:dyDescent="0.2">
      <c r="A2119" s="570" t="s">
        <v>3461</v>
      </c>
      <c r="B2119" s="571"/>
      <c r="C2119" s="571"/>
      <c r="D2119" s="571"/>
      <c r="E2119" s="571"/>
      <c r="F2119" s="571"/>
      <c r="G2119" s="572"/>
    </row>
    <row r="2120" spans="1:7" ht="28.5" x14ac:dyDescent="0.2">
      <c r="A2120" s="558" t="s">
        <v>1495</v>
      </c>
      <c r="B2120" s="559"/>
      <c r="C2120" s="150" t="s">
        <v>2874</v>
      </c>
      <c r="D2120" s="150" t="s">
        <v>2875</v>
      </c>
      <c r="E2120" s="150" t="s">
        <v>2876</v>
      </c>
      <c r="F2120" s="150" t="s">
        <v>2877</v>
      </c>
      <c r="G2120" s="174" t="s">
        <v>127</v>
      </c>
    </row>
    <row r="2121" spans="1:7" ht="28.5" x14ac:dyDescent="0.2">
      <c r="A2121" s="175" t="s">
        <v>3462</v>
      </c>
      <c r="B2121" s="152" t="s">
        <v>3463</v>
      </c>
      <c r="C2121" s="151" t="s">
        <v>3070</v>
      </c>
      <c r="D2121" s="151" t="s">
        <v>1</v>
      </c>
      <c r="E2121" s="153">
        <v>1</v>
      </c>
      <c r="F2121" s="154">
        <v>19.97</v>
      </c>
      <c r="G2121" s="176">
        <f t="shared" ref="G2121" si="357">F2121*E2121</f>
        <v>19.97</v>
      </c>
    </row>
    <row r="2122" spans="1:7" ht="14.25" x14ac:dyDescent="0.2">
      <c r="A2122" s="177"/>
      <c r="B2122" s="178"/>
      <c r="C2122" s="178"/>
      <c r="D2122" s="178"/>
      <c r="E2122" s="557" t="s">
        <v>2892</v>
      </c>
      <c r="F2122" s="557"/>
      <c r="G2122" s="179">
        <f>G2121</f>
        <v>19.97</v>
      </c>
    </row>
    <row r="2123" spans="1:7" ht="28.5" x14ac:dyDescent="0.2">
      <c r="A2123" s="558" t="s">
        <v>2893</v>
      </c>
      <c r="B2123" s="559"/>
      <c r="C2123" s="150" t="s">
        <v>2874</v>
      </c>
      <c r="D2123" s="150" t="s">
        <v>2875</v>
      </c>
      <c r="E2123" s="150" t="s">
        <v>2876</v>
      </c>
      <c r="F2123" s="150" t="s">
        <v>2877</v>
      </c>
      <c r="G2123" s="174" t="s">
        <v>127</v>
      </c>
    </row>
    <row r="2124" spans="1:7" ht="14.25" x14ac:dyDescent="0.2">
      <c r="A2124" s="175" t="s">
        <v>3236</v>
      </c>
      <c r="B2124" s="152" t="s">
        <v>1552</v>
      </c>
      <c r="C2124" s="151" t="s">
        <v>68</v>
      </c>
      <c r="D2124" s="151" t="s">
        <v>1489</v>
      </c>
      <c r="E2124" s="153">
        <v>0.17799999999999999</v>
      </c>
      <c r="F2124" s="154">
        <v>40.659999999999997</v>
      </c>
      <c r="G2124" s="176">
        <f t="shared" ref="G2124" si="358">F2124*E2124</f>
        <v>7.2374799999999988</v>
      </c>
    </row>
    <row r="2125" spans="1:7" ht="14.25" x14ac:dyDescent="0.2">
      <c r="A2125" s="177"/>
      <c r="B2125" s="178"/>
      <c r="C2125" s="178"/>
      <c r="D2125" s="178"/>
      <c r="E2125" s="557" t="s">
        <v>2902</v>
      </c>
      <c r="F2125" s="557"/>
      <c r="G2125" s="179">
        <f>G2124</f>
        <v>7.2374799999999988</v>
      </c>
    </row>
    <row r="2126" spans="1:7" ht="14.25" x14ac:dyDescent="0.2">
      <c r="A2126" s="177"/>
      <c r="B2126" s="178"/>
      <c r="C2126" s="178"/>
      <c r="D2126" s="178"/>
      <c r="E2126" s="563" t="s">
        <v>2907</v>
      </c>
      <c r="F2126" s="563"/>
      <c r="G2126" s="180">
        <f>SUM(G2125,G2122)</f>
        <v>27.207479999999997</v>
      </c>
    </row>
    <row r="2127" spans="1:7" ht="14.25" x14ac:dyDescent="0.2">
      <c r="A2127" s="177"/>
      <c r="B2127" s="178"/>
      <c r="C2127" s="569"/>
      <c r="D2127" s="569"/>
      <c r="E2127" s="178"/>
      <c r="F2127" s="178"/>
      <c r="G2127" s="184"/>
    </row>
    <row r="2128" spans="1:7" ht="14.25" x14ac:dyDescent="0.2">
      <c r="A2128" s="570" t="s">
        <v>3464</v>
      </c>
      <c r="B2128" s="571"/>
      <c r="C2128" s="571"/>
      <c r="D2128" s="571"/>
      <c r="E2128" s="571"/>
      <c r="F2128" s="571"/>
      <c r="G2128" s="572"/>
    </row>
    <row r="2129" spans="1:7" ht="28.5" x14ac:dyDescent="0.2">
      <c r="A2129" s="558" t="s">
        <v>1495</v>
      </c>
      <c r="B2129" s="559"/>
      <c r="C2129" s="150" t="s">
        <v>2874</v>
      </c>
      <c r="D2129" s="150" t="s">
        <v>2875</v>
      </c>
      <c r="E2129" s="150" t="s">
        <v>2876</v>
      </c>
      <c r="F2129" s="150" t="s">
        <v>2877</v>
      </c>
      <c r="G2129" s="174" t="s">
        <v>127</v>
      </c>
    </row>
    <row r="2130" spans="1:7" ht="28.5" x14ac:dyDescent="0.2">
      <c r="A2130" s="175" t="s">
        <v>3465</v>
      </c>
      <c r="B2130" s="152" t="s">
        <v>3466</v>
      </c>
      <c r="C2130" s="151" t="s">
        <v>3070</v>
      </c>
      <c r="D2130" s="151" t="s">
        <v>8</v>
      </c>
      <c r="E2130" s="153">
        <v>1.02</v>
      </c>
      <c r="F2130" s="154">
        <v>8.34</v>
      </c>
      <c r="G2130" s="176">
        <f t="shared" ref="G2130" si="359">F2130*E2130</f>
        <v>8.5068000000000001</v>
      </c>
    </row>
    <row r="2131" spans="1:7" ht="14.25" x14ac:dyDescent="0.2">
      <c r="A2131" s="177"/>
      <c r="B2131" s="178"/>
      <c r="C2131" s="178"/>
      <c r="D2131" s="178"/>
      <c r="E2131" s="557" t="s">
        <v>2892</v>
      </c>
      <c r="F2131" s="557"/>
      <c r="G2131" s="179">
        <f>G2130</f>
        <v>8.5068000000000001</v>
      </c>
    </row>
    <row r="2132" spans="1:7" ht="28.5" x14ac:dyDescent="0.2">
      <c r="A2132" s="558" t="s">
        <v>2893</v>
      </c>
      <c r="B2132" s="559"/>
      <c r="C2132" s="150" t="s">
        <v>2874</v>
      </c>
      <c r="D2132" s="150" t="s">
        <v>2875</v>
      </c>
      <c r="E2132" s="150" t="s">
        <v>2876</v>
      </c>
      <c r="F2132" s="150" t="s">
        <v>2877</v>
      </c>
      <c r="G2132" s="174" t="s">
        <v>127</v>
      </c>
    </row>
    <row r="2133" spans="1:7" ht="14.25" x14ac:dyDescent="0.2">
      <c r="A2133" s="175" t="s">
        <v>3244</v>
      </c>
      <c r="B2133" s="152" t="s">
        <v>1545</v>
      </c>
      <c r="C2133" s="151" t="s">
        <v>68</v>
      </c>
      <c r="D2133" s="151" t="s">
        <v>1489</v>
      </c>
      <c r="E2133" s="153">
        <v>9.0800000000000006E-2</v>
      </c>
      <c r="F2133" s="154">
        <v>30.93</v>
      </c>
      <c r="G2133" s="176">
        <f t="shared" ref="G2133:G2134" si="360">F2133*E2133</f>
        <v>2.8084440000000002</v>
      </c>
    </row>
    <row r="2134" spans="1:7" ht="14.25" x14ac:dyDescent="0.2">
      <c r="A2134" s="175" t="s">
        <v>3467</v>
      </c>
      <c r="B2134" s="152" t="s">
        <v>3468</v>
      </c>
      <c r="C2134" s="151" t="s">
        <v>68</v>
      </c>
      <c r="D2134" s="151" t="s">
        <v>1489</v>
      </c>
      <c r="E2134" s="153">
        <f>E2133</f>
        <v>9.0800000000000006E-2</v>
      </c>
      <c r="F2134" s="154">
        <v>38.479999999999997</v>
      </c>
      <c r="G2134" s="176">
        <f t="shared" si="360"/>
        <v>3.4939839999999998</v>
      </c>
    </row>
    <row r="2135" spans="1:7" ht="14.25" x14ac:dyDescent="0.2">
      <c r="A2135" s="177"/>
      <c r="B2135" s="178"/>
      <c r="C2135" s="178"/>
      <c r="D2135" s="178"/>
      <c r="E2135" s="557" t="s">
        <v>2902</v>
      </c>
      <c r="F2135" s="557"/>
      <c r="G2135" s="179">
        <f>SUM(G2133:G2134)</f>
        <v>6.3024279999999999</v>
      </c>
    </row>
    <row r="2136" spans="1:7" ht="14.25" x14ac:dyDescent="0.2">
      <c r="A2136" s="177"/>
      <c r="B2136" s="178"/>
      <c r="C2136" s="178"/>
      <c r="D2136" s="178"/>
      <c r="E2136" s="563" t="s">
        <v>2907</v>
      </c>
      <c r="F2136" s="563"/>
      <c r="G2136" s="180">
        <f>SUM(G2135,G2131)</f>
        <v>14.809228000000001</v>
      </c>
    </row>
    <row r="2137" spans="1:7" ht="14.25" x14ac:dyDescent="0.2">
      <c r="A2137" s="177"/>
      <c r="B2137" s="178"/>
      <c r="C2137" s="569"/>
      <c r="D2137" s="569"/>
      <c r="E2137" s="178"/>
      <c r="F2137" s="178"/>
      <c r="G2137" s="184"/>
    </row>
    <row r="2138" spans="1:7" ht="14.25" x14ac:dyDescent="0.2">
      <c r="A2138" s="570" t="s">
        <v>3469</v>
      </c>
      <c r="B2138" s="571"/>
      <c r="C2138" s="571"/>
      <c r="D2138" s="571"/>
      <c r="E2138" s="571"/>
      <c r="F2138" s="571"/>
      <c r="G2138" s="572"/>
    </row>
    <row r="2139" spans="1:7" ht="28.5" x14ac:dyDescent="0.2">
      <c r="A2139" s="558" t="s">
        <v>1719</v>
      </c>
      <c r="B2139" s="559"/>
      <c r="C2139" s="150" t="s">
        <v>2874</v>
      </c>
      <c r="D2139" s="150" t="s">
        <v>2875</v>
      </c>
      <c r="E2139" s="150" t="s">
        <v>2876</v>
      </c>
      <c r="F2139" s="150" t="s">
        <v>2877</v>
      </c>
      <c r="G2139" s="174" t="s">
        <v>127</v>
      </c>
    </row>
    <row r="2140" spans="1:7" ht="28.5" x14ac:dyDescent="0.2">
      <c r="A2140" s="175" t="s">
        <v>3470</v>
      </c>
      <c r="B2140" s="152" t="s">
        <v>3471</v>
      </c>
      <c r="C2140" s="151" t="s">
        <v>3070</v>
      </c>
      <c r="D2140" s="151" t="s">
        <v>1</v>
      </c>
      <c r="E2140" s="153">
        <v>1</v>
      </c>
      <c r="F2140" s="154">
        <v>357.62</v>
      </c>
      <c r="G2140" s="176">
        <f t="shared" ref="G2140" si="361">F2140*E2140</f>
        <v>357.62</v>
      </c>
    </row>
    <row r="2141" spans="1:7" ht="14.25" x14ac:dyDescent="0.2">
      <c r="A2141" s="177"/>
      <c r="B2141" s="178"/>
      <c r="C2141" s="178"/>
      <c r="D2141" s="178"/>
      <c r="E2141" s="557" t="s">
        <v>2924</v>
      </c>
      <c r="F2141" s="557"/>
      <c r="G2141" s="179">
        <f>G2140</f>
        <v>357.62</v>
      </c>
    </row>
    <row r="2142" spans="1:7" ht="28.5" x14ac:dyDescent="0.2">
      <c r="A2142" s="558" t="s">
        <v>3045</v>
      </c>
      <c r="B2142" s="559"/>
      <c r="C2142" s="150" t="s">
        <v>2874</v>
      </c>
      <c r="D2142" s="150" t="s">
        <v>2875</v>
      </c>
      <c r="E2142" s="150" t="s">
        <v>2876</v>
      </c>
      <c r="F2142" s="150" t="s">
        <v>2877</v>
      </c>
      <c r="G2142" s="174" t="s">
        <v>127</v>
      </c>
    </row>
    <row r="2143" spans="1:7" ht="14.25" x14ac:dyDescent="0.2">
      <c r="A2143" s="175" t="s">
        <v>3328</v>
      </c>
      <c r="B2143" s="152" t="s">
        <v>3329</v>
      </c>
      <c r="C2143" s="151" t="s">
        <v>68</v>
      </c>
      <c r="D2143" s="151" t="s">
        <v>1489</v>
      </c>
      <c r="E2143" s="153">
        <v>2.0305</v>
      </c>
      <c r="F2143" s="154">
        <v>21.57</v>
      </c>
      <c r="G2143" s="176">
        <f t="shared" ref="G2143:G2144" si="362">F2143*E2143</f>
        <v>43.797885000000001</v>
      </c>
    </row>
    <row r="2144" spans="1:7" ht="14.25" x14ac:dyDescent="0.2">
      <c r="A2144" s="175" t="s">
        <v>3472</v>
      </c>
      <c r="B2144" s="152" t="s">
        <v>3473</v>
      </c>
      <c r="C2144" s="151" t="s">
        <v>68</v>
      </c>
      <c r="D2144" s="151" t="s">
        <v>1489</v>
      </c>
      <c r="E2144" s="153">
        <f>E2143</f>
        <v>2.0305</v>
      </c>
      <c r="F2144" s="154">
        <v>30.9</v>
      </c>
      <c r="G2144" s="176">
        <f t="shared" si="362"/>
        <v>62.742449999999998</v>
      </c>
    </row>
    <row r="2145" spans="1:7" ht="14.25" x14ac:dyDescent="0.2">
      <c r="A2145" s="177"/>
      <c r="B2145" s="178"/>
      <c r="C2145" s="178"/>
      <c r="D2145" s="178"/>
      <c r="E2145" s="557" t="s">
        <v>3048</v>
      </c>
      <c r="F2145" s="557"/>
      <c r="G2145" s="179">
        <f>SUM(G2143:G2144)</f>
        <v>106.540335</v>
      </c>
    </row>
    <row r="2146" spans="1:7" ht="14.25" x14ac:dyDescent="0.2">
      <c r="A2146" s="177"/>
      <c r="B2146" s="178"/>
      <c r="C2146" s="178"/>
      <c r="D2146" s="178"/>
      <c r="E2146" s="563" t="s">
        <v>2907</v>
      </c>
      <c r="F2146" s="563"/>
      <c r="G2146" s="180">
        <f>SUM(G2145,G2141)</f>
        <v>464.16033500000003</v>
      </c>
    </row>
    <row r="2147" spans="1:7" ht="14.25" x14ac:dyDescent="0.2">
      <c r="A2147" s="177"/>
      <c r="B2147" s="178"/>
      <c r="C2147" s="569"/>
      <c r="D2147" s="569"/>
      <c r="E2147" s="178"/>
      <c r="F2147" s="178"/>
      <c r="G2147" s="184"/>
    </row>
    <row r="2148" spans="1:7" ht="14.25" x14ac:dyDescent="0.2">
      <c r="A2148" s="570" t="s">
        <v>3474</v>
      </c>
      <c r="B2148" s="571"/>
      <c r="C2148" s="571"/>
      <c r="D2148" s="571"/>
      <c r="E2148" s="571"/>
      <c r="F2148" s="571"/>
      <c r="G2148" s="572"/>
    </row>
    <row r="2149" spans="1:7" ht="28.5" x14ac:dyDescent="0.2">
      <c r="A2149" s="558" t="s">
        <v>1495</v>
      </c>
      <c r="B2149" s="559"/>
      <c r="C2149" s="150" t="s">
        <v>2874</v>
      </c>
      <c r="D2149" s="150" t="s">
        <v>2875</v>
      </c>
      <c r="E2149" s="150" t="s">
        <v>2876</v>
      </c>
      <c r="F2149" s="150" t="s">
        <v>2877</v>
      </c>
      <c r="G2149" s="174" t="s">
        <v>127</v>
      </c>
    </row>
    <row r="2150" spans="1:7" ht="14.25" x14ac:dyDescent="0.2">
      <c r="A2150" s="175" t="s">
        <v>3475</v>
      </c>
      <c r="B2150" s="152" t="s">
        <v>66</v>
      </c>
      <c r="C2150" s="151" t="s">
        <v>68</v>
      </c>
      <c r="D2150" s="151" t="s">
        <v>1</v>
      </c>
      <c r="E2150" s="153">
        <v>1</v>
      </c>
      <c r="F2150" s="154">
        <v>190.18</v>
      </c>
      <c r="G2150" s="176">
        <f t="shared" ref="G2150" si="363">F2150*E2150</f>
        <v>190.18</v>
      </c>
    </row>
    <row r="2151" spans="1:7" ht="14.25" x14ac:dyDescent="0.2">
      <c r="A2151" s="177"/>
      <c r="B2151" s="178"/>
      <c r="C2151" s="178"/>
      <c r="D2151" s="178"/>
      <c r="E2151" s="557" t="s">
        <v>2892</v>
      </c>
      <c r="F2151" s="557"/>
      <c r="G2151" s="179">
        <f>G2150</f>
        <v>190.18</v>
      </c>
    </row>
    <row r="2152" spans="1:7" ht="28.5" x14ac:dyDescent="0.2">
      <c r="A2152" s="558" t="s">
        <v>2893</v>
      </c>
      <c r="B2152" s="559"/>
      <c r="C2152" s="150" t="s">
        <v>2874</v>
      </c>
      <c r="D2152" s="150" t="s">
        <v>2875</v>
      </c>
      <c r="E2152" s="150" t="s">
        <v>2876</v>
      </c>
      <c r="F2152" s="150" t="s">
        <v>2877</v>
      </c>
      <c r="G2152" s="174" t="s">
        <v>127</v>
      </c>
    </row>
    <row r="2153" spans="1:7" ht="14.25" x14ac:dyDescent="0.2">
      <c r="A2153" s="175" t="s">
        <v>2898</v>
      </c>
      <c r="B2153" s="152" t="s">
        <v>1599</v>
      </c>
      <c r="C2153" s="151" t="s">
        <v>68</v>
      </c>
      <c r="D2153" s="151" t="s">
        <v>1489</v>
      </c>
      <c r="E2153" s="153">
        <v>4.5419999999999998</v>
      </c>
      <c r="F2153" s="154">
        <v>32.57</v>
      </c>
      <c r="G2153" s="176">
        <f t="shared" ref="G2153:G2154" si="364">F2153*E2153</f>
        <v>147.93294</v>
      </c>
    </row>
    <row r="2154" spans="1:7" ht="14.25" x14ac:dyDescent="0.2">
      <c r="A2154" s="175" t="s">
        <v>2900</v>
      </c>
      <c r="B2154" s="152" t="s">
        <v>1487</v>
      </c>
      <c r="C2154" s="151" t="s">
        <v>68</v>
      </c>
      <c r="D2154" s="151" t="s">
        <v>1489</v>
      </c>
      <c r="E2154" s="153">
        <f>E2153</f>
        <v>4.5419999999999998</v>
      </c>
      <c r="F2154" s="154">
        <v>28.17</v>
      </c>
      <c r="G2154" s="176">
        <f t="shared" si="364"/>
        <v>127.94814000000001</v>
      </c>
    </row>
    <row r="2155" spans="1:7" ht="14.25" x14ac:dyDescent="0.2">
      <c r="A2155" s="177"/>
      <c r="B2155" s="178"/>
      <c r="C2155" s="178"/>
      <c r="D2155" s="178"/>
      <c r="E2155" s="557" t="s">
        <v>2902</v>
      </c>
      <c r="F2155" s="557"/>
      <c r="G2155" s="179">
        <f>SUM(G2153:G2154)</f>
        <v>275.88108</v>
      </c>
    </row>
    <row r="2156" spans="1:7" ht="14.25" x14ac:dyDescent="0.2">
      <c r="A2156" s="177"/>
      <c r="B2156" s="178"/>
      <c r="C2156" s="178"/>
      <c r="D2156" s="178"/>
      <c r="E2156" s="563" t="s">
        <v>2907</v>
      </c>
      <c r="F2156" s="563"/>
      <c r="G2156" s="180">
        <f>SUM(G2155,G2151)</f>
        <v>466.06108</v>
      </c>
    </row>
    <row r="2157" spans="1:7" ht="14.25" x14ac:dyDescent="0.2">
      <c r="A2157" s="177"/>
      <c r="B2157" s="178"/>
      <c r="C2157" s="569"/>
      <c r="D2157" s="569"/>
      <c r="E2157" s="178"/>
      <c r="F2157" s="178"/>
      <c r="G2157" s="184"/>
    </row>
    <row r="2158" spans="1:7" ht="14.25" x14ac:dyDescent="0.2">
      <c r="A2158" s="570" t="s">
        <v>3476</v>
      </c>
      <c r="B2158" s="571"/>
      <c r="C2158" s="571"/>
      <c r="D2158" s="571"/>
      <c r="E2158" s="571"/>
      <c r="F2158" s="571"/>
      <c r="G2158" s="572"/>
    </row>
    <row r="2159" spans="1:7" ht="28.5" x14ac:dyDescent="0.2">
      <c r="A2159" s="558" t="s">
        <v>1495</v>
      </c>
      <c r="B2159" s="559"/>
      <c r="C2159" s="150" t="s">
        <v>2874</v>
      </c>
      <c r="D2159" s="150" t="s">
        <v>2875</v>
      </c>
      <c r="E2159" s="150" t="s">
        <v>2876</v>
      </c>
      <c r="F2159" s="150" t="s">
        <v>2877</v>
      </c>
      <c r="G2159" s="174" t="s">
        <v>127</v>
      </c>
    </row>
    <row r="2160" spans="1:7" ht="28.5" x14ac:dyDescent="0.2">
      <c r="A2160" s="175" t="s">
        <v>3477</v>
      </c>
      <c r="B2160" s="152" t="s">
        <v>3478</v>
      </c>
      <c r="C2160" s="151" t="s">
        <v>3070</v>
      </c>
      <c r="D2160" s="151" t="s">
        <v>8</v>
      </c>
      <c r="E2160" s="153">
        <v>1</v>
      </c>
      <c r="F2160" s="154">
        <v>94.34</v>
      </c>
      <c r="G2160" s="176">
        <f t="shared" ref="G2160" si="365">F2160*E2160</f>
        <v>94.34</v>
      </c>
    </row>
    <row r="2161" spans="1:7" ht="14.25" x14ac:dyDescent="0.2">
      <c r="A2161" s="177"/>
      <c r="B2161" s="178"/>
      <c r="C2161" s="178"/>
      <c r="D2161" s="178"/>
      <c r="E2161" s="557" t="s">
        <v>2892</v>
      </c>
      <c r="F2161" s="557"/>
      <c r="G2161" s="179">
        <f>G2160</f>
        <v>94.34</v>
      </c>
    </row>
    <row r="2162" spans="1:7" ht="28.5" x14ac:dyDescent="0.2">
      <c r="A2162" s="558" t="s">
        <v>3045</v>
      </c>
      <c r="B2162" s="559"/>
      <c r="C2162" s="150" t="s">
        <v>2874</v>
      </c>
      <c r="D2162" s="150" t="s">
        <v>2875</v>
      </c>
      <c r="E2162" s="150" t="s">
        <v>2876</v>
      </c>
      <c r="F2162" s="150" t="s">
        <v>2877</v>
      </c>
      <c r="G2162" s="174" t="s">
        <v>127</v>
      </c>
    </row>
    <row r="2163" spans="1:7" ht="14.25" x14ac:dyDescent="0.2">
      <c r="A2163" s="175" t="s">
        <v>3479</v>
      </c>
      <c r="B2163" s="152" t="s">
        <v>3480</v>
      </c>
      <c r="C2163" s="151" t="s">
        <v>68</v>
      </c>
      <c r="D2163" s="151" t="s">
        <v>1489</v>
      </c>
      <c r="E2163" s="153">
        <v>0.54330000000000001</v>
      </c>
      <c r="F2163" s="154">
        <v>24.55</v>
      </c>
      <c r="G2163" s="176">
        <f t="shared" ref="G2163:G2164" si="366">F2163*E2163</f>
        <v>13.338015</v>
      </c>
    </row>
    <row r="2164" spans="1:7" ht="14.25" x14ac:dyDescent="0.2">
      <c r="A2164" s="175" t="s">
        <v>3046</v>
      </c>
      <c r="B2164" s="152" t="s">
        <v>3047</v>
      </c>
      <c r="C2164" s="151" t="s">
        <v>68</v>
      </c>
      <c r="D2164" s="151" t="s">
        <v>1489</v>
      </c>
      <c r="E2164" s="153">
        <f>E2163</f>
        <v>0.54330000000000001</v>
      </c>
      <c r="F2164" s="154">
        <v>19.37</v>
      </c>
      <c r="G2164" s="176">
        <f t="shared" si="366"/>
        <v>10.523721</v>
      </c>
    </row>
    <row r="2165" spans="1:7" ht="14.25" x14ac:dyDescent="0.2">
      <c r="A2165" s="177"/>
      <c r="B2165" s="178"/>
      <c r="C2165" s="178"/>
      <c r="D2165" s="178"/>
      <c r="E2165" s="557" t="s">
        <v>3048</v>
      </c>
      <c r="F2165" s="557"/>
      <c r="G2165" s="179">
        <f>SUM(G2163:G2164)</f>
        <v>23.861736000000001</v>
      </c>
    </row>
    <row r="2166" spans="1:7" ht="14.25" x14ac:dyDescent="0.2">
      <c r="A2166" s="177"/>
      <c r="B2166" s="178"/>
      <c r="C2166" s="178"/>
      <c r="D2166" s="178"/>
      <c r="E2166" s="563" t="s">
        <v>2907</v>
      </c>
      <c r="F2166" s="563"/>
      <c r="G2166" s="180">
        <f>SUM(G2165,G2161)</f>
        <v>118.20173600000001</v>
      </c>
    </row>
    <row r="2167" spans="1:7" ht="14.25" x14ac:dyDescent="0.2">
      <c r="A2167" s="177"/>
      <c r="B2167" s="178"/>
      <c r="C2167" s="569"/>
      <c r="D2167" s="569"/>
      <c r="E2167" s="178"/>
      <c r="F2167" s="178"/>
      <c r="G2167" s="184"/>
    </row>
    <row r="2168" spans="1:7" ht="14.25" x14ac:dyDescent="0.2">
      <c r="A2168" s="570" t="s">
        <v>3481</v>
      </c>
      <c r="B2168" s="571"/>
      <c r="C2168" s="571"/>
      <c r="D2168" s="571"/>
      <c r="E2168" s="571"/>
      <c r="F2168" s="571"/>
      <c r="G2168" s="572"/>
    </row>
    <row r="2169" spans="1:7" ht="28.5" x14ac:dyDescent="0.2">
      <c r="A2169" s="558" t="s">
        <v>1495</v>
      </c>
      <c r="B2169" s="559"/>
      <c r="C2169" s="150" t="s">
        <v>2874</v>
      </c>
      <c r="D2169" s="150" t="s">
        <v>2875</v>
      </c>
      <c r="E2169" s="150" t="s">
        <v>2876</v>
      </c>
      <c r="F2169" s="150" t="s">
        <v>2877</v>
      </c>
      <c r="G2169" s="174" t="s">
        <v>127</v>
      </c>
    </row>
    <row r="2170" spans="1:7" ht="28.5" x14ac:dyDescent="0.2">
      <c r="A2170" s="175" t="s">
        <v>3482</v>
      </c>
      <c r="B2170" s="152" t="s">
        <v>3483</v>
      </c>
      <c r="C2170" s="151" t="s">
        <v>3070</v>
      </c>
      <c r="D2170" s="151" t="s">
        <v>3</v>
      </c>
      <c r="E2170" s="153">
        <v>1</v>
      </c>
      <c r="F2170" s="154">
        <v>8870.4699999999993</v>
      </c>
      <c r="G2170" s="176">
        <f t="shared" ref="G2170" si="367">F2170*E2170</f>
        <v>8870.4699999999993</v>
      </c>
    </row>
    <row r="2171" spans="1:7" ht="14.25" x14ac:dyDescent="0.2">
      <c r="A2171" s="177"/>
      <c r="B2171" s="178"/>
      <c r="C2171" s="178"/>
      <c r="D2171" s="178"/>
      <c r="E2171" s="557" t="s">
        <v>2892</v>
      </c>
      <c r="F2171" s="557"/>
      <c r="G2171" s="179">
        <f>G2170</f>
        <v>8870.4699999999993</v>
      </c>
    </row>
    <row r="2172" spans="1:7" ht="28.5" x14ac:dyDescent="0.2">
      <c r="A2172" s="558" t="s">
        <v>3045</v>
      </c>
      <c r="B2172" s="559"/>
      <c r="C2172" s="150" t="s">
        <v>2874</v>
      </c>
      <c r="D2172" s="150" t="s">
        <v>2875</v>
      </c>
      <c r="E2172" s="150" t="s">
        <v>2876</v>
      </c>
      <c r="F2172" s="150" t="s">
        <v>2877</v>
      </c>
      <c r="G2172" s="174" t="s">
        <v>127</v>
      </c>
    </row>
    <row r="2173" spans="1:7" ht="14.25" x14ac:dyDescent="0.2">
      <c r="A2173" s="175" t="s">
        <v>3479</v>
      </c>
      <c r="B2173" s="152" t="s">
        <v>3480</v>
      </c>
      <c r="C2173" s="151" t="s">
        <v>68</v>
      </c>
      <c r="D2173" s="151" t="s">
        <v>1489</v>
      </c>
      <c r="E2173" s="153">
        <v>1</v>
      </c>
      <c r="F2173" s="154">
        <v>24.55</v>
      </c>
      <c r="G2173" s="176">
        <f t="shared" ref="G2173:G2174" si="368">F2173*E2173</f>
        <v>24.55</v>
      </c>
    </row>
    <row r="2174" spans="1:7" ht="14.25" x14ac:dyDescent="0.2">
      <c r="A2174" s="175" t="s">
        <v>3046</v>
      </c>
      <c r="B2174" s="152" t="s">
        <v>3047</v>
      </c>
      <c r="C2174" s="151" t="s">
        <v>68</v>
      </c>
      <c r="D2174" s="151" t="s">
        <v>1489</v>
      </c>
      <c r="E2174" s="153">
        <f>E2173</f>
        <v>1</v>
      </c>
      <c r="F2174" s="154">
        <v>19.37</v>
      </c>
      <c r="G2174" s="176">
        <f t="shared" si="368"/>
        <v>19.37</v>
      </c>
    </row>
    <row r="2175" spans="1:7" ht="14.25" x14ac:dyDescent="0.2">
      <c r="A2175" s="177"/>
      <c r="B2175" s="178"/>
      <c r="C2175" s="178"/>
      <c r="D2175" s="178"/>
      <c r="E2175" s="557" t="s">
        <v>3048</v>
      </c>
      <c r="F2175" s="557"/>
      <c r="G2175" s="179">
        <f>SUM(G2173:G2174)</f>
        <v>43.92</v>
      </c>
    </row>
    <row r="2176" spans="1:7" ht="14.25" x14ac:dyDescent="0.2">
      <c r="A2176" s="177"/>
      <c r="B2176" s="178"/>
      <c r="C2176" s="178"/>
      <c r="D2176" s="178"/>
      <c r="E2176" s="563" t="s">
        <v>2907</v>
      </c>
      <c r="F2176" s="563"/>
      <c r="G2176" s="180">
        <f>SUM(G2175,G2171)</f>
        <v>8914.39</v>
      </c>
    </row>
    <row r="2177" spans="1:7" ht="14.25" x14ac:dyDescent="0.2">
      <c r="A2177" s="177"/>
      <c r="B2177" s="178"/>
      <c r="C2177" s="569"/>
      <c r="D2177" s="569"/>
      <c r="E2177" s="178"/>
      <c r="F2177" s="178"/>
      <c r="G2177" s="184"/>
    </row>
    <row r="2178" spans="1:7" ht="14.25" x14ac:dyDescent="0.2">
      <c r="A2178" s="570" t="s">
        <v>3484</v>
      </c>
      <c r="B2178" s="571"/>
      <c r="C2178" s="571"/>
      <c r="D2178" s="571"/>
      <c r="E2178" s="571"/>
      <c r="F2178" s="571"/>
      <c r="G2178" s="572"/>
    </row>
    <row r="2179" spans="1:7" ht="28.5" x14ac:dyDescent="0.2">
      <c r="A2179" s="558" t="s">
        <v>1495</v>
      </c>
      <c r="B2179" s="559"/>
      <c r="C2179" s="150" t="s">
        <v>2874</v>
      </c>
      <c r="D2179" s="150" t="s">
        <v>2875</v>
      </c>
      <c r="E2179" s="150" t="s">
        <v>2876</v>
      </c>
      <c r="F2179" s="150" t="s">
        <v>2877</v>
      </c>
      <c r="G2179" s="174" t="s">
        <v>127</v>
      </c>
    </row>
    <row r="2180" spans="1:7" ht="28.5" x14ac:dyDescent="0.2">
      <c r="A2180" s="175" t="s">
        <v>3485</v>
      </c>
      <c r="B2180" s="152" t="s">
        <v>3486</v>
      </c>
      <c r="C2180" s="151" t="s">
        <v>3070</v>
      </c>
      <c r="D2180" s="151" t="s">
        <v>1</v>
      </c>
      <c r="E2180" s="153">
        <v>4</v>
      </c>
      <c r="F2180" s="154">
        <v>30.48</v>
      </c>
      <c r="G2180" s="176">
        <f t="shared" ref="G2180:G2187" si="369">F2180*E2180</f>
        <v>121.92</v>
      </c>
    </row>
    <row r="2181" spans="1:7" ht="28.5" x14ac:dyDescent="0.2">
      <c r="A2181" s="175" t="s">
        <v>3487</v>
      </c>
      <c r="B2181" s="152" t="s">
        <v>3488</v>
      </c>
      <c r="C2181" s="151" t="s">
        <v>3070</v>
      </c>
      <c r="D2181" s="151" t="s">
        <v>1</v>
      </c>
      <c r="E2181" s="153">
        <v>1</v>
      </c>
      <c r="F2181" s="154">
        <v>7.2</v>
      </c>
      <c r="G2181" s="176">
        <f t="shared" si="369"/>
        <v>7.2</v>
      </c>
    </row>
    <row r="2182" spans="1:7" ht="28.5" x14ac:dyDescent="0.2">
      <c r="A2182" s="175" t="s">
        <v>3489</v>
      </c>
      <c r="B2182" s="152" t="s">
        <v>3490</v>
      </c>
      <c r="C2182" s="151" t="s">
        <v>3070</v>
      </c>
      <c r="D2182" s="151" t="s">
        <v>1</v>
      </c>
      <c r="E2182" s="153">
        <v>1</v>
      </c>
      <c r="F2182" s="154">
        <v>2.06</v>
      </c>
      <c r="G2182" s="176">
        <f t="shared" si="369"/>
        <v>2.06</v>
      </c>
    </row>
    <row r="2183" spans="1:7" ht="28.5" x14ac:dyDescent="0.2">
      <c r="A2183" s="175" t="s">
        <v>3491</v>
      </c>
      <c r="B2183" s="152" t="s">
        <v>3492</v>
      </c>
      <c r="C2183" s="151" t="s">
        <v>3070</v>
      </c>
      <c r="D2183" s="151" t="s">
        <v>1</v>
      </c>
      <c r="E2183" s="153">
        <v>1</v>
      </c>
      <c r="F2183" s="154">
        <v>13.99</v>
      </c>
      <c r="G2183" s="176">
        <f t="shared" si="369"/>
        <v>13.99</v>
      </c>
    </row>
    <row r="2184" spans="1:7" ht="28.5" x14ac:dyDescent="0.2">
      <c r="A2184" s="175" t="s">
        <v>3493</v>
      </c>
      <c r="B2184" s="152" t="s">
        <v>3494</v>
      </c>
      <c r="C2184" s="151" t="s">
        <v>3070</v>
      </c>
      <c r="D2184" s="151" t="s">
        <v>1</v>
      </c>
      <c r="E2184" s="153">
        <v>1</v>
      </c>
      <c r="F2184" s="154">
        <v>15.99</v>
      </c>
      <c r="G2184" s="176">
        <f t="shared" si="369"/>
        <v>15.99</v>
      </c>
    </row>
    <row r="2185" spans="1:7" ht="28.5" x14ac:dyDescent="0.2">
      <c r="A2185" s="175" t="s">
        <v>3495</v>
      </c>
      <c r="B2185" s="152" t="s">
        <v>3496</v>
      </c>
      <c r="C2185" s="151" t="s">
        <v>3070</v>
      </c>
      <c r="D2185" s="151" t="s">
        <v>1</v>
      </c>
      <c r="E2185" s="153">
        <v>1</v>
      </c>
      <c r="F2185" s="154">
        <v>16.73</v>
      </c>
      <c r="G2185" s="176">
        <f t="shared" si="369"/>
        <v>16.73</v>
      </c>
    </row>
    <row r="2186" spans="1:7" ht="28.5" x14ac:dyDescent="0.2">
      <c r="A2186" s="175" t="s">
        <v>3497</v>
      </c>
      <c r="B2186" s="152" t="s">
        <v>3498</v>
      </c>
      <c r="C2186" s="151" t="s">
        <v>3070</v>
      </c>
      <c r="D2186" s="151" t="s">
        <v>1</v>
      </c>
      <c r="E2186" s="153">
        <v>1</v>
      </c>
      <c r="F2186" s="154">
        <v>92.14</v>
      </c>
      <c r="G2186" s="176">
        <f t="shared" si="369"/>
        <v>92.14</v>
      </c>
    </row>
    <row r="2187" spans="1:7" ht="28.5" x14ac:dyDescent="0.2">
      <c r="A2187" s="175" t="s">
        <v>3499</v>
      </c>
      <c r="B2187" s="152" t="s">
        <v>3500</v>
      </c>
      <c r="C2187" s="151" t="s">
        <v>3070</v>
      </c>
      <c r="D2187" s="151" t="s">
        <v>1</v>
      </c>
      <c r="E2187" s="153">
        <v>2</v>
      </c>
      <c r="F2187" s="154">
        <v>4.24</v>
      </c>
      <c r="G2187" s="176">
        <f t="shared" si="369"/>
        <v>8.48</v>
      </c>
    </row>
    <row r="2188" spans="1:7" ht="14.25" x14ac:dyDescent="0.2">
      <c r="A2188" s="177"/>
      <c r="B2188" s="178"/>
      <c r="C2188" s="178"/>
      <c r="D2188" s="178"/>
      <c r="E2188" s="557" t="s">
        <v>2892</v>
      </c>
      <c r="F2188" s="557"/>
      <c r="G2188" s="179">
        <f>SUM(G2180:G2187)</f>
        <v>278.51000000000005</v>
      </c>
    </row>
    <row r="2189" spans="1:7" ht="28.5" x14ac:dyDescent="0.2">
      <c r="A2189" s="558" t="s">
        <v>2893</v>
      </c>
      <c r="B2189" s="559"/>
      <c r="C2189" s="150" t="s">
        <v>2874</v>
      </c>
      <c r="D2189" s="150" t="s">
        <v>2875</v>
      </c>
      <c r="E2189" s="150" t="s">
        <v>2876</v>
      </c>
      <c r="F2189" s="150" t="s">
        <v>2877</v>
      </c>
      <c r="G2189" s="174" t="s">
        <v>127</v>
      </c>
    </row>
    <row r="2190" spans="1:7" ht="14.25" x14ac:dyDescent="0.2">
      <c r="A2190" s="175" t="s">
        <v>3244</v>
      </c>
      <c r="B2190" s="152" t="s">
        <v>1545</v>
      </c>
      <c r="C2190" s="151" t="s">
        <v>68</v>
      </c>
      <c r="D2190" s="151" t="s">
        <v>1489</v>
      </c>
      <c r="E2190" s="153">
        <v>1.1109</v>
      </c>
      <c r="F2190" s="154">
        <v>30.93</v>
      </c>
      <c r="G2190" s="176">
        <f t="shared" ref="G2190:G2191" si="370">F2190*E2190</f>
        <v>34.360137000000002</v>
      </c>
    </row>
    <row r="2191" spans="1:7" ht="14.25" x14ac:dyDescent="0.2">
      <c r="A2191" s="175" t="s">
        <v>3236</v>
      </c>
      <c r="B2191" s="152" t="s">
        <v>1552</v>
      </c>
      <c r="C2191" s="151" t="s">
        <v>68</v>
      </c>
      <c r="D2191" s="151" t="s">
        <v>1489</v>
      </c>
      <c r="E2191" s="153">
        <f>E2190</f>
        <v>1.1109</v>
      </c>
      <c r="F2191" s="154">
        <v>40.659999999999997</v>
      </c>
      <c r="G2191" s="176">
        <f t="shared" si="370"/>
        <v>45.169193999999997</v>
      </c>
    </row>
    <row r="2192" spans="1:7" ht="14.25" x14ac:dyDescent="0.2">
      <c r="A2192" s="177"/>
      <c r="B2192" s="178"/>
      <c r="C2192" s="178"/>
      <c r="D2192" s="178"/>
      <c r="E2192" s="557" t="s">
        <v>2902</v>
      </c>
      <c r="F2192" s="557"/>
      <c r="G2192" s="179">
        <f>SUM(G2190:G2191)</f>
        <v>79.529330999999999</v>
      </c>
    </row>
    <row r="2193" spans="1:7" ht="14.25" x14ac:dyDescent="0.2">
      <c r="A2193" s="177"/>
      <c r="B2193" s="178"/>
      <c r="C2193" s="178"/>
      <c r="D2193" s="178"/>
      <c r="E2193" s="563" t="s">
        <v>2907</v>
      </c>
      <c r="F2193" s="563"/>
      <c r="G2193" s="180">
        <f>SUM(G2192,G2188)</f>
        <v>358.03933100000006</v>
      </c>
    </row>
    <row r="2194" spans="1:7" ht="14.25" x14ac:dyDescent="0.2">
      <c r="A2194" s="177"/>
      <c r="B2194" s="178"/>
      <c r="C2194" s="569"/>
      <c r="D2194" s="569"/>
      <c r="E2194" s="178"/>
      <c r="F2194" s="178"/>
      <c r="G2194" s="184"/>
    </row>
    <row r="2195" spans="1:7" ht="14.25" x14ac:dyDescent="0.2">
      <c r="A2195" s="570" t="s">
        <v>3501</v>
      </c>
      <c r="B2195" s="571"/>
      <c r="C2195" s="571"/>
      <c r="D2195" s="571"/>
      <c r="E2195" s="571"/>
      <c r="F2195" s="571"/>
      <c r="G2195" s="572"/>
    </row>
    <row r="2196" spans="1:7" ht="28.5" x14ac:dyDescent="0.2">
      <c r="A2196" s="558" t="s">
        <v>1495</v>
      </c>
      <c r="B2196" s="559"/>
      <c r="C2196" s="150" t="s">
        <v>2874</v>
      </c>
      <c r="D2196" s="150" t="s">
        <v>2875</v>
      </c>
      <c r="E2196" s="150" t="s">
        <v>2876</v>
      </c>
      <c r="F2196" s="150" t="s">
        <v>2877</v>
      </c>
      <c r="G2196" s="174" t="s">
        <v>127</v>
      </c>
    </row>
    <row r="2197" spans="1:7" ht="28.5" x14ac:dyDescent="0.2">
      <c r="A2197" s="175" t="s">
        <v>3502</v>
      </c>
      <c r="B2197" s="152" t="s">
        <v>3503</v>
      </c>
      <c r="C2197" s="151" t="s">
        <v>3070</v>
      </c>
      <c r="D2197" s="151" t="s">
        <v>1</v>
      </c>
      <c r="E2197" s="153">
        <v>1</v>
      </c>
      <c r="F2197" s="154">
        <v>295.87</v>
      </c>
      <c r="G2197" s="176">
        <f t="shared" ref="G2197" si="371">F2197*E2197</f>
        <v>295.87</v>
      </c>
    </row>
    <row r="2198" spans="1:7" ht="14.25" x14ac:dyDescent="0.2">
      <c r="A2198" s="177"/>
      <c r="B2198" s="178"/>
      <c r="C2198" s="178"/>
      <c r="D2198" s="178"/>
      <c r="E2198" s="557" t="s">
        <v>2892</v>
      </c>
      <c r="F2198" s="557"/>
      <c r="G2198" s="179">
        <f>G2197</f>
        <v>295.87</v>
      </c>
    </row>
    <row r="2199" spans="1:7" ht="28.5" x14ac:dyDescent="0.2">
      <c r="A2199" s="558" t="s">
        <v>2893</v>
      </c>
      <c r="B2199" s="559"/>
      <c r="C2199" s="150" t="s">
        <v>2874</v>
      </c>
      <c r="D2199" s="150" t="s">
        <v>2875</v>
      </c>
      <c r="E2199" s="150" t="s">
        <v>2876</v>
      </c>
      <c r="F2199" s="150" t="s">
        <v>2877</v>
      </c>
      <c r="G2199" s="174" t="s">
        <v>127</v>
      </c>
    </row>
    <row r="2200" spans="1:7" ht="14.25" x14ac:dyDescent="0.2">
      <c r="A2200" s="175" t="s">
        <v>3236</v>
      </c>
      <c r="B2200" s="152" t="s">
        <v>1552</v>
      </c>
      <c r="C2200" s="151" t="s">
        <v>68</v>
      </c>
      <c r="D2200" s="151" t="s">
        <v>1489</v>
      </c>
      <c r="E2200" s="153">
        <v>0.2</v>
      </c>
      <c r="F2200" s="154">
        <v>40.659999999999997</v>
      </c>
      <c r="G2200" s="176">
        <f t="shared" ref="G2200:G2201" si="372">F2200*E2200</f>
        <v>8.1319999999999997</v>
      </c>
    </row>
    <row r="2201" spans="1:7" ht="14.25" x14ac:dyDescent="0.2">
      <c r="A2201" s="175" t="s">
        <v>2900</v>
      </c>
      <c r="B2201" s="152" t="s">
        <v>1487</v>
      </c>
      <c r="C2201" s="151" t="s">
        <v>68</v>
      </c>
      <c r="D2201" s="151" t="s">
        <v>1489</v>
      </c>
      <c r="E2201" s="153">
        <f>E2200</f>
        <v>0.2</v>
      </c>
      <c r="F2201" s="154">
        <v>28.17</v>
      </c>
      <c r="G2201" s="176">
        <f t="shared" si="372"/>
        <v>5.6340000000000003</v>
      </c>
    </row>
    <row r="2202" spans="1:7" ht="14.25" x14ac:dyDescent="0.2">
      <c r="A2202" s="177"/>
      <c r="B2202" s="178"/>
      <c r="C2202" s="178"/>
      <c r="D2202" s="178"/>
      <c r="E2202" s="557" t="s">
        <v>2902</v>
      </c>
      <c r="F2202" s="557"/>
      <c r="G2202" s="179">
        <f>SUM(G2200:G2201)</f>
        <v>13.766</v>
      </c>
    </row>
    <row r="2203" spans="1:7" ht="14.25" x14ac:dyDescent="0.2">
      <c r="A2203" s="177"/>
      <c r="B2203" s="178"/>
      <c r="C2203" s="178"/>
      <c r="D2203" s="178"/>
      <c r="E2203" s="563" t="s">
        <v>2907</v>
      </c>
      <c r="F2203" s="563"/>
      <c r="G2203" s="180">
        <f>SUM(G2202,G2198)</f>
        <v>309.63600000000002</v>
      </c>
    </row>
    <row r="2204" spans="1:7" ht="14.25" x14ac:dyDescent="0.2">
      <c r="A2204" s="177"/>
      <c r="B2204" s="178"/>
      <c r="C2204" s="569"/>
      <c r="D2204" s="569"/>
      <c r="E2204" s="178"/>
      <c r="F2204" s="178"/>
      <c r="G2204" s="184"/>
    </row>
    <row r="2205" spans="1:7" ht="14.25" x14ac:dyDescent="0.2">
      <c r="A2205" s="570" t="s">
        <v>3504</v>
      </c>
      <c r="B2205" s="571"/>
      <c r="C2205" s="571"/>
      <c r="D2205" s="571"/>
      <c r="E2205" s="571"/>
      <c r="F2205" s="571"/>
      <c r="G2205" s="572"/>
    </row>
    <row r="2206" spans="1:7" ht="28.5" x14ac:dyDescent="0.2">
      <c r="A2206" s="558" t="s">
        <v>1495</v>
      </c>
      <c r="B2206" s="559"/>
      <c r="C2206" s="150" t="s">
        <v>2874</v>
      </c>
      <c r="D2206" s="150" t="s">
        <v>2875</v>
      </c>
      <c r="E2206" s="150" t="s">
        <v>2876</v>
      </c>
      <c r="F2206" s="150" t="s">
        <v>2877</v>
      </c>
      <c r="G2206" s="174" t="s">
        <v>127</v>
      </c>
    </row>
    <row r="2207" spans="1:7" ht="14.25" x14ac:dyDescent="0.2">
      <c r="A2207" s="175" t="s">
        <v>3505</v>
      </c>
      <c r="B2207" s="152" t="s">
        <v>3506</v>
      </c>
      <c r="C2207" s="151" t="s">
        <v>68</v>
      </c>
      <c r="D2207" s="151" t="s">
        <v>1</v>
      </c>
      <c r="E2207" s="153">
        <v>1</v>
      </c>
      <c r="F2207" s="154">
        <v>5.31</v>
      </c>
      <c r="G2207" s="176">
        <f t="shared" ref="G2207" si="373">F2207*E2207</f>
        <v>5.31</v>
      </c>
    </row>
    <row r="2208" spans="1:7" ht="14.25" x14ac:dyDescent="0.2">
      <c r="A2208" s="177"/>
      <c r="B2208" s="178"/>
      <c r="C2208" s="178"/>
      <c r="D2208" s="178"/>
      <c r="E2208" s="557" t="s">
        <v>2892</v>
      </c>
      <c r="F2208" s="557"/>
      <c r="G2208" s="179">
        <f>G2207</f>
        <v>5.31</v>
      </c>
    </row>
    <row r="2209" spans="1:7" ht="28.5" x14ac:dyDescent="0.2">
      <c r="A2209" s="558" t="s">
        <v>2893</v>
      </c>
      <c r="B2209" s="559"/>
      <c r="C2209" s="150" t="s">
        <v>2874</v>
      </c>
      <c r="D2209" s="150" t="s">
        <v>2875</v>
      </c>
      <c r="E2209" s="150" t="s">
        <v>2876</v>
      </c>
      <c r="F2209" s="150" t="s">
        <v>2877</v>
      </c>
      <c r="G2209" s="174" t="s">
        <v>127</v>
      </c>
    </row>
    <row r="2210" spans="1:7" ht="14.25" x14ac:dyDescent="0.2">
      <c r="A2210" s="175" t="s">
        <v>3134</v>
      </c>
      <c r="B2210" s="152" t="s">
        <v>1972</v>
      </c>
      <c r="C2210" s="151" t="s">
        <v>68</v>
      </c>
      <c r="D2210" s="151" t="s">
        <v>1489</v>
      </c>
      <c r="E2210" s="153">
        <v>0.13070000000000001</v>
      </c>
      <c r="F2210" s="154">
        <v>29.33</v>
      </c>
      <c r="G2210" s="176">
        <f t="shared" ref="G2210:G2211" si="374">F2210*E2210</f>
        <v>3.833431</v>
      </c>
    </row>
    <row r="2211" spans="1:7" ht="14.25" x14ac:dyDescent="0.2">
      <c r="A2211" s="175" t="s">
        <v>3236</v>
      </c>
      <c r="B2211" s="152" t="s">
        <v>1552</v>
      </c>
      <c r="C2211" s="151" t="s">
        <v>68</v>
      </c>
      <c r="D2211" s="151" t="s">
        <v>1489</v>
      </c>
      <c r="E2211" s="153">
        <f>E2210</f>
        <v>0.13070000000000001</v>
      </c>
      <c r="F2211" s="154">
        <v>40.659999999999997</v>
      </c>
      <c r="G2211" s="176">
        <f t="shared" si="374"/>
        <v>5.3142620000000003</v>
      </c>
    </row>
    <row r="2212" spans="1:7" ht="14.25" x14ac:dyDescent="0.2">
      <c r="A2212" s="177"/>
      <c r="B2212" s="178"/>
      <c r="C2212" s="178"/>
      <c r="D2212" s="178"/>
      <c r="E2212" s="557" t="s">
        <v>2902</v>
      </c>
      <c r="F2212" s="557"/>
      <c r="G2212" s="179">
        <f>SUM(G2210:G2211)</f>
        <v>9.1476930000000003</v>
      </c>
    </row>
    <row r="2213" spans="1:7" ht="14.25" x14ac:dyDescent="0.2">
      <c r="A2213" s="177"/>
      <c r="B2213" s="178"/>
      <c r="C2213" s="178"/>
      <c r="D2213" s="178"/>
      <c r="E2213" s="563" t="s">
        <v>2907</v>
      </c>
      <c r="F2213" s="563"/>
      <c r="G2213" s="180">
        <f>SUM(G2212,G2208)</f>
        <v>14.457692999999999</v>
      </c>
    </row>
    <row r="2214" spans="1:7" ht="14.25" x14ac:dyDescent="0.2">
      <c r="A2214" s="177"/>
      <c r="B2214" s="178"/>
      <c r="C2214" s="569"/>
      <c r="D2214" s="569"/>
      <c r="E2214" s="178"/>
      <c r="F2214" s="178"/>
      <c r="G2214" s="184"/>
    </row>
    <row r="2215" spans="1:7" ht="14.25" x14ac:dyDescent="0.2">
      <c r="A2215" s="570" t="s">
        <v>3507</v>
      </c>
      <c r="B2215" s="571"/>
      <c r="C2215" s="571"/>
      <c r="D2215" s="571"/>
      <c r="E2215" s="571"/>
      <c r="F2215" s="571"/>
      <c r="G2215" s="572"/>
    </row>
    <row r="2216" spans="1:7" ht="28.5" x14ac:dyDescent="0.2">
      <c r="A2216" s="558" t="s">
        <v>1495</v>
      </c>
      <c r="B2216" s="559"/>
      <c r="C2216" s="150" t="s">
        <v>2874</v>
      </c>
      <c r="D2216" s="150" t="s">
        <v>2875</v>
      </c>
      <c r="E2216" s="150" t="s">
        <v>2876</v>
      </c>
      <c r="F2216" s="150" t="s">
        <v>2877</v>
      </c>
      <c r="G2216" s="174" t="s">
        <v>127</v>
      </c>
    </row>
    <row r="2217" spans="1:7" ht="28.5" x14ac:dyDescent="0.2">
      <c r="A2217" s="175" t="s">
        <v>3508</v>
      </c>
      <c r="B2217" s="152" t="s">
        <v>3509</v>
      </c>
      <c r="C2217" s="151" t="s">
        <v>3070</v>
      </c>
      <c r="D2217" s="151" t="s">
        <v>1</v>
      </c>
      <c r="E2217" s="153">
        <v>1</v>
      </c>
      <c r="F2217" s="154">
        <v>34.29</v>
      </c>
      <c r="G2217" s="176">
        <f t="shared" ref="G2217" si="375">F2217*E2217</f>
        <v>34.29</v>
      </c>
    </row>
    <row r="2218" spans="1:7" ht="14.25" x14ac:dyDescent="0.2">
      <c r="A2218" s="177"/>
      <c r="B2218" s="178"/>
      <c r="C2218" s="178"/>
      <c r="D2218" s="178"/>
      <c r="E2218" s="557" t="s">
        <v>2892</v>
      </c>
      <c r="F2218" s="557"/>
      <c r="G2218" s="179">
        <f>G2217</f>
        <v>34.29</v>
      </c>
    </row>
    <row r="2219" spans="1:7" ht="28.5" x14ac:dyDescent="0.2">
      <c r="A2219" s="558" t="s">
        <v>2893</v>
      </c>
      <c r="B2219" s="559"/>
      <c r="C2219" s="150" t="s">
        <v>2874</v>
      </c>
      <c r="D2219" s="150" t="s">
        <v>2875</v>
      </c>
      <c r="E2219" s="150" t="s">
        <v>2876</v>
      </c>
      <c r="F2219" s="150" t="s">
        <v>2877</v>
      </c>
      <c r="G2219" s="174" t="s">
        <v>127</v>
      </c>
    </row>
    <row r="2220" spans="1:7" ht="14.25" x14ac:dyDescent="0.2">
      <c r="A2220" s="175" t="s">
        <v>3244</v>
      </c>
      <c r="B2220" s="152" t="s">
        <v>1545</v>
      </c>
      <c r="C2220" s="151" t="s">
        <v>68</v>
      </c>
      <c r="D2220" s="151" t="s">
        <v>1489</v>
      </c>
      <c r="E2220" s="153">
        <v>0.43859999999999999</v>
      </c>
      <c r="F2220" s="154">
        <v>30.93</v>
      </c>
      <c r="G2220" s="176">
        <f t="shared" ref="G2220:G2221" si="376">F2220*E2220</f>
        <v>13.565897999999999</v>
      </c>
    </row>
    <row r="2221" spans="1:7" ht="14.25" x14ac:dyDescent="0.2">
      <c r="A2221" s="175" t="s">
        <v>3236</v>
      </c>
      <c r="B2221" s="152" t="s">
        <v>1552</v>
      </c>
      <c r="C2221" s="151" t="s">
        <v>68</v>
      </c>
      <c r="D2221" s="151" t="s">
        <v>1489</v>
      </c>
      <c r="E2221" s="153">
        <f>E2220</f>
        <v>0.43859999999999999</v>
      </c>
      <c r="F2221" s="154">
        <v>40.659999999999997</v>
      </c>
      <c r="G2221" s="176">
        <f t="shared" si="376"/>
        <v>17.833475999999997</v>
      </c>
    </row>
    <row r="2222" spans="1:7" ht="14.25" x14ac:dyDescent="0.2">
      <c r="A2222" s="177"/>
      <c r="B2222" s="178"/>
      <c r="C2222" s="178"/>
      <c r="D2222" s="178"/>
      <c r="E2222" s="557" t="s">
        <v>2902</v>
      </c>
      <c r="F2222" s="557"/>
      <c r="G2222" s="179">
        <f>SUM(G2220:G2221)</f>
        <v>31.399373999999995</v>
      </c>
    </row>
    <row r="2223" spans="1:7" ht="14.25" x14ac:dyDescent="0.2">
      <c r="A2223" s="177"/>
      <c r="B2223" s="178"/>
      <c r="C2223" s="178"/>
      <c r="D2223" s="178"/>
      <c r="E2223" s="563" t="s">
        <v>2907</v>
      </c>
      <c r="F2223" s="563"/>
      <c r="G2223" s="180">
        <f>SUM(G2222,G2218)</f>
        <v>65.689373999999987</v>
      </c>
    </row>
    <row r="2224" spans="1:7" ht="14.25" x14ac:dyDescent="0.2">
      <c r="A2224" s="177"/>
      <c r="B2224" s="178"/>
      <c r="C2224" s="569"/>
      <c r="D2224" s="569"/>
      <c r="E2224" s="178"/>
      <c r="F2224" s="178"/>
      <c r="G2224" s="184"/>
    </row>
    <row r="2225" spans="1:7" ht="14.25" x14ac:dyDescent="0.2">
      <c r="A2225" s="570" t="s">
        <v>3510</v>
      </c>
      <c r="B2225" s="571"/>
      <c r="C2225" s="571"/>
      <c r="D2225" s="571"/>
      <c r="E2225" s="571"/>
      <c r="F2225" s="571"/>
      <c r="G2225" s="572"/>
    </row>
    <row r="2226" spans="1:7" ht="28.5" x14ac:dyDescent="0.2">
      <c r="A2226" s="558" t="s">
        <v>1495</v>
      </c>
      <c r="B2226" s="559"/>
      <c r="C2226" s="150" t="s">
        <v>2874</v>
      </c>
      <c r="D2226" s="150" t="s">
        <v>2875</v>
      </c>
      <c r="E2226" s="150" t="s">
        <v>2876</v>
      </c>
      <c r="F2226" s="150" t="s">
        <v>2877</v>
      </c>
      <c r="G2226" s="174" t="s">
        <v>127</v>
      </c>
    </row>
    <row r="2227" spans="1:7" ht="14.25" x14ac:dyDescent="0.2">
      <c r="A2227" s="175" t="s">
        <v>3511</v>
      </c>
      <c r="B2227" s="152" t="s">
        <v>3512</v>
      </c>
      <c r="C2227" s="151" t="s">
        <v>68</v>
      </c>
      <c r="D2227" s="151" t="s">
        <v>25</v>
      </c>
      <c r="E2227" s="153">
        <v>33.5</v>
      </c>
      <c r="F2227" s="154">
        <v>8.16</v>
      </c>
      <c r="G2227" s="176">
        <f t="shared" ref="G2227:G2244" si="377">F2227*E2227</f>
        <v>273.36</v>
      </c>
    </row>
    <row r="2228" spans="1:7" ht="14.25" x14ac:dyDescent="0.2">
      <c r="A2228" s="175" t="s">
        <v>3513</v>
      </c>
      <c r="B2228" s="152" t="s">
        <v>1663</v>
      </c>
      <c r="C2228" s="151" t="s">
        <v>68</v>
      </c>
      <c r="D2228" s="151" t="s">
        <v>25</v>
      </c>
      <c r="E2228" s="153">
        <v>0.59</v>
      </c>
      <c r="F2228" s="154">
        <v>16.5</v>
      </c>
      <c r="G2228" s="176">
        <f t="shared" si="377"/>
        <v>9.7349999999999994</v>
      </c>
    </row>
    <row r="2229" spans="1:7" ht="14.25" x14ac:dyDescent="0.2">
      <c r="A2229" s="175" t="s">
        <v>3194</v>
      </c>
      <c r="B2229" s="152" t="s">
        <v>3195</v>
      </c>
      <c r="C2229" s="151" t="s">
        <v>68</v>
      </c>
      <c r="D2229" s="151" t="s">
        <v>14</v>
      </c>
      <c r="E2229" s="153">
        <v>0.5</v>
      </c>
      <c r="F2229" s="154">
        <v>75.98</v>
      </c>
      <c r="G2229" s="176">
        <f t="shared" si="377"/>
        <v>37.99</v>
      </c>
    </row>
    <row r="2230" spans="1:7" ht="14.25" x14ac:dyDescent="0.2">
      <c r="A2230" s="175" t="s">
        <v>3514</v>
      </c>
      <c r="B2230" s="152" t="s">
        <v>3515</v>
      </c>
      <c r="C2230" s="151" t="s">
        <v>68</v>
      </c>
      <c r="D2230" s="151" t="s">
        <v>25</v>
      </c>
      <c r="E2230" s="153">
        <v>7.28</v>
      </c>
      <c r="F2230" s="154">
        <v>0.95</v>
      </c>
      <c r="G2230" s="176">
        <f t="shared" si="377"/>
        <v>6.9159999999999995</v>
      </c>
    </row>
    <row r="2231" spans="1:7" ht="28.5" x14ac:dyDescent="0.2">
      <c r="A2231" s="175" t="s">
        <v>3516</v>
      </c>
      <c r="B2231" s="152" t="s">
        <v>3517</v>
      </c>
      <c r="C2231" s="151" t="s">
        <v>68</v>
      </c>
      <c r="D2231" s="151" t="s">
        <v>3</v>
      </c>
      <c r="E2231" s="153">
        <v>3.3</v>
      </c>
      <c r="F2231" s="154">
        <v>49.38</v>
      </c>
      <c r="G2231" s="176">
        <f t="shared" si="377"/>
        <v>162.95400000000001</v>
      </c>
    </row>
    <row r="2232" spans="1:7" ht="14.25" x14ac:dyDescent="0.2">
      <c r="A2232" s="175" t="s">
        <v>3172</v>
      </c>
      <c r="B2232" s="152" t="s">
        <v>1698</v>
      </c>
      <c r="C2232" s="151" t="s">
        <v>68</v>
      </c>
      <c r="D2232" s="151" t="s">
        <v>25</v>
      </c>
      <c r="E2232" s="153">
        <v>112</v>
      </c>
      <c r="F2232" s="154">
        <v>0.6</v>
      </c>
      <c r="G2232" s="176">
        <f t="shared" si="377"/>
        <v>67.2</v>
      </c>
    </row>
    <row r="2233" spans="1:7" ht="14.25" x14ac:dyDescent="0.2">
      <c r="A2233" s="175" t="s">
        <v>3518</v>
      </c>
      <c r="B2233" s="152" t="s">
        <v>1648</v>
      </c>
      <c r="C2233" s="151" t="s">
        <v>68</v>
      </c>
      <c r="D2233" s="151" t="s">
        <v>1582</v>
      </c>
      <c r="E2233" s="153">
        <v>1.8</v>
      </c>
      <c r="F2233" s="154">
        <v>6.83</v>
      </c>
      <c r="G2233" s="176">
        <f t="shared" si="377"/>
        <v>12.294</v>
      </c>
    </row>
    <row r="2234" spans="1:7" ht="14.25" x14ac:dyDescent="0.2">
      <c r="A2234" s="175" t="s">
        <v>3519</v>
      </c>
      <c r="B2234" s="152" t="s">
        <v>3520</v>
      </c>
      <c r="C2234" s="151" t="s">
        <v>68</v>
      </c>
      <c r="D2234" s="151" t="s">
        <v>3</v>
      </c>
      <c r="E2234" s="153">
        <v>4.3499999999999996</v>
      </c>
      <c r="F2234" s="154">
        <v>72.900000000000006</v>
      </c>
      <c r="G2234" s="176">
        <f t="shared" si="377"/>
        <v>317.11500000000001</v>
      </c>
    </row>
    <row r="2235" spans="1:7" ht="14.25" x14ac:dyDescent="0.2">
      <c r="A2235" s="175" t="s">
        <v>3521</v>
      </c>
      <c r="B2235" s="152" t="s">
        <v>3522</v>
      </c>
      <c r="C2235" s="151" t="s">
        <v>68</v>
      </c>
      <c r="D2235" s="151" t="s">
        <v>1</v>
      </c>
      <c r="E2235" s="153">
        <v>2.1</v>
      </c>
      <c r="F2235" s="154">
        <v>3.61</v>
      </c>
      <c r="G2235" s="176">
        <f t="shared" si="377"/>
        <v>7.5810000000000004</v>
      </c>
    </row>
    <row r="2236" spans="1:7" ht="14.25" x14ac:dyDescent="0.2">
      <c r="A2236" s="175" t="s">
        <v>3523</v>
      </c>
      <c r="B2236" s="152" t="s">
        <v>1779</v>
      </c>
      <c r="C2236" s="151" t="s">
        <v>68</v>
      </c>
      <c r="D2236" s="151" t="s">
        <v>14</v>
      </c>
      <c r="E2236" s="153">
        <v>0.16</v>
      </c>
      <c r="F2236" s="154">
        <v>70</v>
      </c>
      <c r="G2236" s="176">
        <f t="shared" si="377"/>
        <v>11.200000000000001</v>
      </c>
    </row>
    <row r="2237" spans="1:7" ht="28.5" x14ac:dyDescent="0.2">
      <c r="A2237" s="175" t="s">
        <v>3524</v>
      </c>
      <c r="B2237" s="152" t="s">
        <v>3525</v>
      </c>
      <c r="C2237" s="151" t="s">
        <v>3070</v>
      </c>
      <c r="D2237" s="151" t="s">
        <v>14</v>
      </c>
      <c r="E2237" s="153">
        <v>0.38</v>
      </c>
      <c r="F2237" s="154">
        <v>151.05000000000001</v>
      </c>
      <c r="G2237" s="176">
        <f t="shared" si="377"/>
        <v>57.399000000000008</v>
      </c>
    </row>
    <row r="2238" spans="1:7" ht="14.25" x14ac:dyDescent="0.2">
      <c r="A2238" s="175" t="s">
        <v>3526</v>
      </c>
      <c r="B2238" s="152" t="s">
        <v>1654</v>
      </c>
      <c r="C2238" s="151" t="s">
        <v>68</v>
      </c>
      <c r="D2238" s="151" t="s">
        <v>25</v>
      </c>
      <c r="E2238" s="153">
        <v>0.45</v>
      </c>
      <c r="F2238" s="154">
        <v>17.89</v>
      </c>
      <c r="G2238" s="176">
        <f t="shared" si="377"/>
        <v>8.0505000000000013</v>
      </c>
    </row>
    <row r="2239" spans="1:7" ht="28.5" x14ac:dyDescent="0.2">
      <c r="A2239" s="175" t="s">
        <v>3527</v>
      </c>
      <c r="B2239" s="152" t="s">
        <v>3528</v>
      </c>
      <c r="C2239" s="151" t="s">
        <v>68</v>
      </c>
      <c r="D2239" s="151" t="s">
        <v>8</v>
      </c>
      <c r="E2239" s="153">
        <v>2.25</v>
      </c>
      <c r="F2239" s="154">
        <v>6.12</v>
      </c>
      <c r="G2239" s="176">
        <f t="shared" si="377"/>
        <v>13.77</v>
      </c>
    </row>
    <row r="2240" spans="1:7" ht="28.5" x14ac:dyDescent="0.2">
      <c r="A2240" s="175" t="s">
        <v>3529</v>
      </c>
      <c r="B2240" s="152" t="s">
        <v>3530</v>
      </c>
      <c r="C2240" s="151" t="s">
        <v>3070</v>
      </c>
      <c r="D2240" s="151" t="s">
        <v>25</v>
      </c>
      <c r="E2240" s="153">
        <v>0.85</v>
      </c>
      <c r="F2240" s="154">
        <v>65.64</v>
      </c>
      <c r="G2240" s="176">
        <f t="shared" si="377"/>
        <v>55.793999999999997</v>
      </c>
    </row>
    <row r="2241" spans="1:7" ht="14.25" x14ac:dyDescent="0.2">
      <c r="A2241" s="175" t="s">
        <v>3531</v>
      </c>
      <c r="B2241" s="152" t="s">
        <v>3532</v>
      </c>
      <c r="C2241" s="151" t="s">
        <v>68</v>
      </c>
      <c r="D2241" s="151" t="s">
        <v>1582</v>
      </c>
      <c r="E2241" s="153">
        <v>1.1000000000000001</v>
      </c>
      <c r="F2241" s="154">
        <v>29.12</v>
      </c>
      <c r="G2241" s="176">
        <f t="shared" si="377"/>
        <v>32.032000000000004</v>
      </c>
    </row>
    <row r="2242" spans="1:7" ht="14.25" x14ac:dyDescent="0.2">
      <c r="A2242" s="175" t="s">
        <v>3531</v>
      </c>
      <c r="B2242" s="152" t="s">
        <v>3532</v>
      </c>
      <c r="C2242" s="151" t="s">
        <v>68</v>
      </c>
      <c r="D2242" s="151" t="s">
        <v>1582</v>
      </c>
      <c r="E2242" s="153">
        <v>0.85</v>
      </c>
      <c r="F2242" s="154">
        <v>29.12</v>
      </c>
      <c r="G2242" s="176">
        <f t="shared" si="377"/>
        <v>24.751999999999999</v>
      </c>
    </row>
    <row r="2243" spans="1:7" ht="14.25" x14ac:dyDescent="0.2">
      <c r="A2243" s="175" t="s">
        <v>3533</v>
      </c>
      <c r="B2243" s="152" t="s">
        <v>3534</v>
      </c>
      <c r="C2243" s="151" t="s">
        <v>68</v>
      </c>
      <c r="D2243" s="151" t="s">
        <v>8</v>
      </c>
      <c r="E2243" s="153">
        <v>9.9162599999999994</v>
      </c>
      <c r="F2243" s="154">
        <v>95.14</v>
      </c>
      <c r="G2243" s="176">
        <f t="shared" si="377"/>
        <v>943.43297639999992</v>
      </c>
    </row>
    <row r="2244" spans="1:7" ht="14.25" x14ac:dyDescent="0.2">
      <c r="A2244" s="175" t="s">
        <v>3535</v>
      </c>
      <c r="B2244" s="152" t="s">
        <v>3536</v>
      </c>
      <c r="C2244" s="151" t="s">
        <v>68</v>
      </c>
      <c r="D2244" s="151" t="s">
        <v>8</v>
      </c>
      <c r="E2244" s="153">
        <f>E2243</f>
        <v>9.9162599999999994</v>
      </c>
      <c r="F2244" s="154">
        <v>109.3</v>
      </c>
      <c r="G2244" s="176">
        <f t="shared" si="377"/>
        <v>1083.8472179999999</v>
      </c>
    </row>
    <row r="2245" spans="1:7" ht="14.25" x14ac:dyDescent="0.2">
      <c r="A2245" s="177"/>
      <c r="B2245" s="178"/>
      <c r="C2245" s="178"/>
      <c r="D2245" s="178"/>
      <c r="E2245" s="557" t="s">
        <v>2892</v>
      </c>
      <c r="F2245" s="557"/>
      <c r="G2245" s="179">
        <f>SUM(G2227:G2244)</f>
        <v>3125.4226944000002</v>
      </c>
    </row>
    <row r="2246" spans="1:7" ht="28.5" x14ac:dyDescent="0.2">
      <c r="A2246" s="558" t="s">
        <v>2893</v>
      </c>
      <c r="B2246" s="559"/>
      <c r="C2246" s="150" t="s">
        <v>2874</v>
      </c>
      <c r="D2246" s="150" t="s">
        <v>2875</v>
      </c>
      <c r="E2246" s="150" t="s">
        <v>2876</v>
      </c>
      <c r="F2246" s="150" t="s">
        <v>2877</v>
      </c>
      <c r="G2246" s="174" t="s">
        <v>127</v>
      </c>
    </row>
    <row r="2247" spans="1:7" ht="14.25" x14ac:dyDescent="0.2">
      <c r="A2247" s="175" t="s">
        <v>3537</v>
      </c>
      <c r="B2247" s="152" t="s">
        <v>1657</v>
      </c>
      <c r="C2247" s="151" t="s">
        <v>68</v>
      </c>
      <c r="D2247" s="151" t="s">
        <v>1489</v>
      </c>
      <c r="E2247" s="153">
        <v>2.34</v>
      </c>
      <c r="F2247" s="154">
        <v>30.3</v>
      </c>
      <c r="G2247" s="176">
        <f t="shared" ref="G2247:G2254" si="378">F2247*E2247</f>
        <v>70.902000000000001</v>
      </c>
    </row>
    <row r="2248" spans="1:7" ht="14.25" x14ac:dyDescent="0.2">
      <c r="A2248" s="175" t="s">
        <v>2954</v>
      </c>
      <c r="B2248" s="152" t="s">
        <v>1510</v>
      </c>
      <c r="C2248" s="151" t="s">
        <v>68</v>
      </c>
      <c r="D2248" s="151" t="s">
        <v>1489</v>
      </c>
      <c r="E2248" s="153">
        <v>3.5</v>
      </c>
      <c r="F2248" s="154">
        <v>30.24</v>
      </c>
      <c r="G2248" s="176">
        <f t="shared" si="378"/>
        <v>105.83999999999999</v>
      </c>
    </row>
    <row r="2249" spans="1:7" ht="14.25" x14ac:dyDescent="0.2">
      <c r="A2249" s="175" t="s">
        <v>3538</v>
      </c>
      <c r="B2249" s="152" t="s">
        <v>3539</v>
      </c>
      <c r="C2249" s="151" t="s">
        <v>68</v>
      </c>
      <c r="D2249" s="151" t="s">
        <v>1489</v>
      </c>
      <c r="E2249" s="153">
        <v>3.5</v>
      </c>
      <c r="F2249" s="154">
        <v>32.020000000000003</v>
      </c>
      <c r="G2249" s="176">
        <f t="shared" si="378"/>
        <v>112.07000000000001</v>
      </c>
    </row>
    <row r="2250" spans="1:7" ht="14.25" x14ac:dyDescent="0.2">
      <c r="A2250" s="175" t="s">
        <v>3540</v>
      </c>
      <c r="B2250" s="152" t="s">
        <v>1659</v>
      </c>
      <c r="C2250" s="151" t="s">
        <v>68</v>
      </c>
      <c r="D2250" s="151" t="s">
        <v>1489</v>
      </c>
      <c r="E2250" s="153">
        <v>2.34</v>
      </c>
      <c r="F2250" s="154">
        <v>32.31</v>
      </c>
      <c r="G2250" s="176">
        <f t="shared" si="378"/>
        <v>75.605400000000003</v>
      </c>
    </row>
    <row r="2251" spans="1:7" ht="14.25" x14ac:dyDescent="0.2">
      <c r="A2251" s="175" t="s">
        <v>3152</v>
      </c>
      <c r="B2251" s="152" t="s">
        <v>1894</v>
      </c>
      <c r="C2251" s="151" t="s">
        <v>68</v>
      </c>
      <c r="D2251" s="151" t="s">
        <v>1489</v>
      </c>
      <c r="E2251" s="153">
        <v>5.5</v>
      </c>
      <c r="F2251" s="154">
        <v>32.4</v>
      </c>
      <c r="G2251" s="176">
        <f t="shared" si="378"/>
        <v>178.2</v>
      </c>
    </row>
    <row r="2252" spans="1:7" ht="14.25" x14ac:dyDescent="0.2">
      <c r="A2252" s="175" t="s">
        <v>2945</v>
      </c>
      <c r="B2252" s="152" t="s">
        <v>1491</v>
      </c>
      <c r="C2252" s="151" t="s">
        <v>68</v>
      </c>
      <c r="D2252" s="151" t="s">
        <v>1489</v>
      </c>
      <c r="E2252" s="153">
        <v>3.5</v>
      </c>
      <c r="F2252" s="154">
        <v>32.17</v>
      </c>
      <c r="G2252" s="176">
        <f t="shared" si="378"/>
        <v>112.595</v>
      </c>
    </row>
    <row r="2253" spans="1:7" ht="14.25" x14ac:dyDescent="0.2">
      <c r="A2253" s="175" t="s">
        <v>2898</v>
      </c>
      <c r="B2253" s="152" t="s">
        <v>1599</v>
      </c>
      <c r="C2253" s="151" t="s">
        <v>68</v>
      </c>
      <c r="D2253" s="151" t="s">
        <v>1489</v>
      </c>
      <c r="E2253" s="153">
        <v>1.91</v>
      </c>
      <c r="F2253" s="154">
        <v>32.57</v>
      </c>
      <c r="G2253" s="176">
        <f t="shared" si="378"/>
        <v>62.2087</v>
      </c>
    </row>
    <row r="2254" spans="1:7" ht="14.25" x14ac:dyDescent="0.2">
      <c r="A2254" s="175" t="s">
        <v>2900</v>
      </c>
      <c r="B2254" s="152" t="s">
        <v>1487</v>
      </c>
      <c r="C2254" s="151" t="s">
        <v>68</v>
      </c>
      <c r="D2254" s="151" t="s">
        <v>1489</v>
      </c>
      <c r="E2254" s="153">
        <v>12.5</v>
      </c>
      <c r="F2254" s="154">
        <v>28.17</v>
      </c>
      <c r="G2254" s="176">
        <f t="shared" si="378"/>
        <v>352.125</v>
      </c>
    </row>
    <row r="2255" spans="1:7" ht="14.25" x14ac:dyDescent="0.2">
      <c r="A2255" s="177"/>
      <c r="B2255" s="178"/>
      <c r="C2255" s="178"/>
      <c r="D2255" s="178"/>
      <c r="E2255" s="557" t="s">
        <v>2902</v>
      </c>
      <c r="F2255" s="557"/>
      <c r="G2255" s="179">
        <f>SUM(G2247:G2254)</f>
        <v>1069.5461</v>
      </c>
    </row>
    <row r="2256" spans="1:7" ht="28.5" x14ac:dyDescent="0.2">
      <c r="A2256" s="558" t="s">
        <v>2903</v>
      </c>
      <c r="B2256" s="559"/>
      <c r="C2256" s="150" t="s">
        <v>2874</v>
      </c>
      <c r="D2256" s="150" t="s">
        <v>2875</v>
      </c>
      <c r="E2256" s="150" t="s">
        <v>2876</v>
      </c>
      <c r="F2256" s="150" t="s">
        <v>2877</v>
      </c>
      <c r="G2256" s="174" t="s">
        <v>127</v>
      </c>
    </row>
    <row r="2257" spans="1:7" ht="14.25" x14ac:dyDescent="0.2">
      <c r="A2257" s="175" t="s">
        <v>3541</v>
      </c>
      <c r="B2257" s="152" t="s">
        <v>3542</v>
      </c>
      <c r="C2257" s="151" t="s">
        <v>68</v>
      </c>
      <c r="D2257" s="151" t="s">
        <v>1489</v>
      </c>
      <c r="E2257" s="153">
        <v>0.85</v>
      </c>
      <c r="F2257" s="154">
        <v>0.5</v>
      </c>
      <c r="G2257" s="176">
        <f t="shared" ref="G2257" si="379">F2257*E2257</f>
        <v>0.42499999999999999</v>
      </c>
    </row>
    <row r="2258" spans="1:7" ht="14.25" x14ac:dyDescent="0.2">
      <c r="A2258" s="177"/>
      <c r="B2258" s="178"/>
      <c r="C2258" s="178"/>
      <c r="D2258" s="178"/>
      <c r="E2258" s="557" t="s">
        <v>2906</v>
      </c>
      <c r="F2258" s="557"/>
      <c r="G2258" s="179">
        <f>G2257</f>
        <v>0.42499999999999999</v>
      </c>
    </row>
    <row r="2259" spans="1:7" ht="14.25" x14ac:dyDescent="0.2">
      <c r="A2259" s="177"/>
      <c r="B2259" s="178"/>
      <c r="C2259" s="178"/>
      <c r="D2259" s="178"/>
      <c r="E2259" s="563" t="s">
        <v>2907</v>
      </c>
      <c r="F2259" s="563"/>
      <c r="G2259" s="180">
        <f>SUM(G2258,G2255,G2245)</f>
        <v>4195.3937943999999</v>
      </c>
    </row>
    <row r="2260" spans="1:7" ht="14.25" x14ac:dyDescent="0.2">
      <c r="A2260" s="177"/>
      <c r="B2260" s="178"/>
      <c r="C2260" s="569"/>
      <c r="D2260" s="569"/>
      <c r="E2260" s="178"/>
      <c r="F2260" s="178"/>
      <c r="G2260" s="184"/>
    </row>
    <row r="2261" spans="1:7" ht="14.25" x14ac:dyDescent="0.2">
      <c r="A2261" s="570" t="s">
        <v>3543</v>
      </c>
      <c r="B2261" s="571"/>
      <c r="C2261" s="571"/>
      <c r="D2261" s="571"/>
      <c r="E2261" s="571"/>
      <c r="F2261" s="571"/>
      <c r="G2261" s="572"/>
    </row>
    <row r="2262" spans="1:7" ht="28.5" x14ac:dyDescent="0.2">
      <c r="A2262" s="558" t="s">
        <v>1495</v>
      </c>
      <c r="B2262" s="559"/>
      <c r="C2262" s="150" t="s">
        <v>2874</v>
      </c>
      <c r="D2262" s="150" t="s">
        <v>2875</v>
      </c>
      <c r="E2262" s="150" t="s">
        <v>2876</v>
      </c>
      <c r="F2262" s="150" t="s">
        <v>2877</v>
      </c>
      <c r="G2262" s="174" t="s">
        <v>127</v>
      </c>
    </row>
    <row r="2263" spans="1:7" ht="28.5" x14ac:dyDescent="0.2">
      <c r="A2263" s="175" t="s">
        <v>3544</v>
      </c>
      <c r="B2263" s="152" t="s">
        <v>3545</v>
      </c>
      <c r="C2263" s="151" t="s">
        <v>68</v>
      </c>
      <c r="D2263" s="151" t="s">
        <v>3</v>
      </c>
      <c r="E2263" s="153">
        <v>0.80830000000000002</v>
      </c>
      <c r="F2263" s="154">
        <v>683.01</v>
      </c>
      <c r="G2263" s="176">
        <f t="shared" ref="G2263:G2265" si="380">F2263*E2263</f>
        <v>552.07698300000004</v>
      </c>
    </row>
    <row r="2264" spans="1:7" ht="14.25" x14ac:dyDescent="0.2">
      <c r="A2264" s="175" t="s">
        <v>3299</v>
      </c>
      <c r="B2264" s="152" t="s">
        <v>3300</v>
      </c>
      <c r="C2264" s="151" t="s">
        <v>68</v>
      </c>
      <c r="D2264" s="151" t="s">
        <v>25</v>
      </c>
      <c r="E2264" s="153">
        <v>0.38440000000000002</v>
      </c>
      <c r="F2264" s="154">
        <v>42.55</v>
      </c>
      <c r="G2264" s="176">
        <f t="shared" si="380"/>
        <v>16.35622</v>
      </c>
    </row>
    <row r="2265" spans="1:7" ht="14.25" x14ac:dyDescent="0.2">
      <c r="A2265" s="175" t="s">
        <v>3306</v>
      </c>
      <c r="B2265" s="152" t="s">
        <v>2402</v>
      </c>
      <c r="C2265" s="151" t="s">
        <v>68</v>
      </c>
      <c r="D2265" s="151" t="s">
        <v>25</v>
      </c>
      <c r="E2265" s="153">
        <v>1.54E-2</v>
      </c>
      <c r="F2265" s="154">
        <v>92.75</v>
      </c>
      <c r="G2265" s="176">
        <f t="shared" si="380"/>
        <v>1.42835</v>
      </c>
    </row>
    <row r="2266" spans="1:7" ht="14.25" x14ac:dyDescent="0.2">
      <c r="A2266" s="177"/>
      <c r="B2266" s="178"/>
      <c r="C2266" s="178"/>
      <c r="D2266" s="178"/>
      <c r="E2266" s="557" t="s">
        <v>2892</v>
      </c>
      <c r="F2266" s="557"/>
      <c r="G2266" s="179">
        <f>SUM(G2263:G2265)</f>
        <v>569.86155300000007</v>
      </c>
    </row>
    <row r="2267" spans="1:7" ht="28.5" x14ac:dyDescent="0.2">
      <c r="A2267" s="558" t="s">
        <v>2893</v>
      </c>
      <c r="B2267" s="559"/>
      <c r="C2267" s="150" t="s">
        <v>2874</v>
      </c>
      <c r="D2267" s="150" t="s">
        <v>2875</v>
      </c>
      <c r="E2267" s="150" t="s">
        <v>2876</v>
      </c>
      <c r="F2267" s="150" t="s">
        <v>2877</v>
      </c>
      <c r="G2267" s="174" t="s">
        <v>127</v>
      </c>
    </row>
    <row r="2268" spans="1:7" ht="14.25" x14ac:dyDescent="0.2">
      <c r="A2268" s="175" t="s">
        <v>3184</v>
      </c>
      <c r="B2268" s="152" t="s">
        <v>1827</v>
      </c>
      <c r="C2268" s="151" t="s">
        <v>68</v>
      </c>
      <c r="D2268" s="151" t="s">
        <v>1489</v>
      </c>
      <c r="E2268" s="153">
        <v>1</v>
      </c>
      <c r="F2268" s="154">
        <v>33.25</v>
      </c>
      <c r="G2268" s="176">
        <f t="shared" ref="G2268:G2269" si="381">F2268*E2268</f>
        <v>33.25</v>
      </c>
    </row>
    <row r="2269" spans="1:7" ht="14.25" x14ac:dyDescent="0.2">
      <c r="A2269" s="175" t="s">
        <v>2900</v>
      </c>
      <c r="B2269" s="152" t="s">
        <v>1487</v>
      </c>
      <c r="C2269" s="151" t="s">
        <v>68</v>
      </c>
      <c r="D2269" s="151" t="s">
        <v>1489</v>
      </c>
      <c r="E2269" s="153">
        <f>E2268</f>
        <v>1</v>
      </c>
      <c r="F2269" s="154">
        <v>28.17</v>
      </c>
      <c r="G2269" s="176">
        <f t="shared" si="381"/>
        <v>28.17</v>
      </c>
    </row>
    <row r="2270" spans="1:7" ht="14.25" x14ac:dyDescent="0.2">
      <c r="A2270" s="177"/>
      <c r="B2270" s="178"/>
      <c r="C2270" s="178"/>
      <c r="D2270" s="178"/>
      <c r="E2270" s="557" t="s">
        <v>2902</v>
      </c>
      <c r="F2270" s="557"/>
      <c r="G2270" s="179">
        <f>SUM(G2268:G2269)</f>
        <v>61.42</v>
      </c>
    </row>
    <row r="2271" spans="1:7" ht="14.25" x14ac:dyDescent="0.2">
      <c r="A2271" s="177"/>
      <c r="B2271" s="178"/>
      <c r="C2271" s="178"/>
      <c r="D2271" s="178"/>
      <c r="E2271" s="563" t="s">
        <v>2907</v>
      </c>
      <c r="F2271" s="563"/>
      <c r="G2271" s="180">
        <f>SUM(G2270,G2266)</f>
        <v>631.28155300000003</v>
      </c>
    </row>
    <row r="2272" spans="1:7" ht="14.25" x14ac:dyDescent="0.2">
      <c r="A2272" s="177"/>
      <c r="B2272" s="178"/>
      <c r="C2272" s="569"/>
      <c r="D2272" s="569"/>
      <c r="E2272" s="178"/>
      <c r="F2272" s="178"/>
      <c r="G2272" s="184"/>
    </row>
    <row r="2273" spans="1:7" ht="14.25" x14ac:dyDescent="0.2">
      <c r="A2273" s="570" t="s">
        <v>3546</v>
      </c>
      <c r="B2273" s="571"/>
      <c r="C2273" s="571"/>
      <c r="D2273" s="571"/>
      <c r="E2273" s="571"/>
      <c r="F2273" s="571"/>
      <c r="G2273" s="572"/>
    </row>
    <row r="2274" spans="1:7" ht="28.5" x14ac:dyDescent="0.2">
      <c r="A2274" s="558" t="s">
        <v>1495</v>
      </c>
      <c r="B2274" s="559"/>
      <c r="C2274" s="150" t="s">
        <v>2874</v>
      </c>
      <c r="D2274" s="150" t="s">
        <v>2875</v>
      </c>
      <c r="E2274" s="150" t="s">
        <v>2876</v>
      </c>
      <c r="F2274" s="150" t="s">
        <v>2877</v>
      </c>
      <c r="G2274" s="174" t="s">
        <v>127</v>
      </c>
    </row>
    <row r="2275" spans="1:7" ht="28.5" x14ac:dyDescent="0.2">
      <c r="A2275" s="175" t="s">
        <v>3544</v>
      </c>
      <c r="B2275" s="152" t="s">
        <v>3545</v>
      </c>
      <c r="C2275" s="151" t="s">
        <v>68</v>
      </c>
      <c r="D2275" s="151" t="s">
        <v>3</v>
      </c>
      <c r="E2275" s="153">
        <v>0.76932500000000004</v>
      </c>
      <c r="F2275" s="154">
        <v>683.01</v>
      </c>
      <c r="G2275" s="176">
        <f t="shared" ref="G2275:G2276" si="382">F2275*E2275</f>
        <v>525.45666825000001</v>
      </c>
    </row>
    <row r="2276" spans="1:7" ht="14.25" x14ac:dyDescent="0.2">
      <c r="A2276" s="175" t="s">
        <v>3306</v>
      </c>
      <c r="B2276" s="152" t="s">
        <v>2402</v>
      </c>
      <c r="C2276" s="151" t="s">
        <v>68</v>
      </c>
      <c r="D2276" s="151" t="s">
        <v>25</v>
      </c>
      <c r="E2276" s="153">
        <v>1.54E-2</v>
      </c>
      <c r="F2276" s="154">
        <v>92.75</v>
      </c>
      <c r="G2276" s="176">
        <f t="shared" si="382"/>
        <v>1.42835</v>
      </c>
    </row>
    <row r="2277" spans="1:7" ht="14.25" x14ac:dyDescent="0.2">
      <c r="A2277" s="177"/>
      <c r="B2277" s="178"/>
      <c r="C2277" s="178"/>
      <c r="D2277" s="178"/>
      <c r="E2277" s="557" t="s">
        <v>2892</v>
      </c>
      <c r="F2277" s="557"/>
      <c r="G2277" s="179">
        <f>SUM(G2275:G2276)</f>
        <v>526.88501825000003</v>
      </c>
    </row>
    <row r="2278" spans="1:7" ht="28.5" x14ac:dyDescent="0.2">
      <c r="A2278" s="558" t="s">
        <v>2893</v>
      </c>
      <c r="B2278" s="559"/>
      <c r="C2278" s="150" t="s">
        <v>2874</v>
      </c>
      <c r="D2278" s="150" t="s">
        <v>2875</v>
      </c>
      <c r="E2278" s="150" t="s">
        <v>2876</v>
      </c>
      <c r="F2278" s="150" t="s">
        <v>2877</v>
      </c>
      <c r="G2278" s="174" t="s">
        <v>127</v>
      </c>
    </row>
    <row r="2279" spans="1:7" ht="14.25" x14ac:dyDescent="0.2">
      <c r="A2279" s="175" t="s">
        <v>3184</v>
      </c>
      <c r="B2279" s="152" t="s">
        <v>1827</v>
      </c>
      <c r="C2279" s="151" t="s">
        <v>68</v>
      </c>
      <c r="D2279" s="151" t="s">
        <v>1489</v>
      </c>
      <c r="E2279" s="153">
        <v>0.5</v>
      </c>
      <c r="F2279" s="154">
        <v>33.25</v>
      </c>
      <c r="G2279" s="176">
        <f t="shared" ref="G2279:G2280" si="383">F2279*E2279</f>
        <v>16.625</v>
      </c>
    </row>
    <row r="2280" spans="1:7" ht="14.25" x14ac:dyDescent="0.2">
      <c r="A2280" s="175" t="s">
        <v>2900</v>
      </c>
      <c r="B2280" s="152" t="s">
        <v>1487</v>
      </c>
      <c r="C2280" s="151" t="s">
        <v>68</v>
      </c>
      <c r="D2280" s="151" t="s">
        <v>1489</v>
      </c>
      <c r="E2280" s="153">
        <f>E2279</f>
        <v>0.5</v>
      </c>
      <c r="F2280" s="154">
        <v>28.17</v>
      </c>
      <c r="G2280" s="176">
        <f t="shared" si="383"/>
        <v>14.085000000000001</v>
      </c>
    </row>
    <row r="2281" spans="1:7" ht="14.25" x14ac:dyDescent="0.2">
      <c r="A2281" s="177"/>
      <c r="B2281" s="178"/>
      <c r="C2281" s="178"/>
      <c r="D2281" s="178"/>
      <c r="E2281" s="557" t="s">
        <v>2902</v>
      </c>
      <c r="F2281" s="557"/>
      <c r="G2281" s="179">
        <f>SUM(G2279:G2280)</f>
        <v>30.71</v>
      </c>
    </row>
    <row r="2282" spans="1:7" ht="14.25" x14ac:dyDescent="0.2">
      <c r="A2282" s="177"/>
      <c r="B2282" s="178"/>
      <c r="C2282" s="178"/>
      <c r="D2282" s="178"/>
      <c r="E2282" s="563" t="s">
        <v>2907</v>
      </c>
      <c r="F2282" s="563"/>
      <c r="G2282" s="180">
        <f>SUM(G2281,G2277)</f>
        <v>557.59501825000007</v>
      </c>
    </row>
    <row r="2283" spans="1:7" ht="14.25" x14ac:dyDescent="0.2">
      <c r="A2283" s="177"/>
      <c r="B2283" s="178"/>
      <c r="C2283" s="569"/>
      <c r="D2283" s="569"/>
      <c r="E2283" s="178"/>
      <c r="F2283" s="178"/>
      <c r="G2283" s="184"/>
    </row>
    <row r="2284" spans="1:7" ht="14.25" x14ac:dyDescent="0.2">
      <c r="A2284" s="570" t="s">
        <v>3547</v>
      </c>
      <c r="B2284" s="571"/>
      <c r="C2284" s="571"/>
      <c r="D2284" s="571"/>
      <c r="E2284" s="571"/>
      <c r="F2284" s="571"/>
      <c r="G2284" s="572"/>
    </row>
    <row r="2285" spans="1:7" ht="28.5" x14ac:dyDescent="0.2">
      <c r="A2285" s="558" t="s">
        <v>1495</v>
      </c>
      <c r="B2285" s="559"/>
      <c r="C2285" s="150" t="s">
        <v>2874</v>
      </c>
      <c r="D2285" s="150" t="s">
        <v>2875</v>
      </c>
      <c r="E2285" s="150" t="s">
        <v>2876</v>
      </c>
      <c r="F2285" s="150" t="s">
        <v>2877</v>
      </c>
      <c r="G2285" s="174" t="s">
        <v>127</v>
      </c>
    </row>
    <row r="2286" spans="1:7" ht="14.25" x14ac:dyDescent="0.2">
      <c r="A2286" s="175" t="s">
        <v>2948</v>
      </c>
      <c r="B2286" s="152" t="s">
        <v>2949</v>
      </c>
      <c r="C2286" s="151" t="s">
        <v>68</v>
      </c>
      <c r="D2286" s="151" t="s">
        <v>3</v>
      </c>
      <c r="E2286" s="153">
        <v>1</v>
      </c>
      <c r="F2286" s="154">
        <v>89.83</v>
      </c>
      <c r="G2286" s="176">
        <f t="shared" ref="G2286:G2288" si="384">F2286*E2286</f>
        <v>89.83</v>
      </c>
    </row>
    <row r="2287" spans="1:7" ht="14.25" x14ac:dyDescent="0.2">
      <c r="A2287" s="175" t="s">
        <v>3548</v>
      </c>
      <c r="B2287" s="152" t="s">
        <v>3549</v>
      </c>
      <c r="C2287" s="151" t="s">
        <v>68</v>
      </c>
      <c r="D2287" s="151" t="s">
        <v>3</v>
      </c>
      <c r="E2287" s="153">
        <v>1</v>
      </c>
      <c r="F2287" s="154">
        <v>49.87</v>
      </c>
      <c r="G2287" s="176">
        <f t="shared" si="384"/>
        <v>49.87</v>
      </c>
    </row>
    <row r="2288" spans="1:7" ht="14.25" x14ac:dyDescent="0.2">
      <c r="A2288" s="175" t="s">
        <v>2952</v>
      </c>
      <c r="B2288" s="152" t="s">
        <v>2953</v>
      </c>
      <c r="C2288" s="151" t="s">
        <v>68</v>
      </c>
      <c r="D2288" s="151" t="s">
        <v>25</v>
      </c>
      <c r="E2288" s="153">
        <v>0.1784</v>
      </c>
      <c r="F2288" s="154">
        <v>77.900000000000006</v>
      </c>
      <c r="G2288" s="176">
        <f t="shared" si="384"/>
        <v>13.897360000000001</v>
      </c>
    </row>
    <row r="2289" spans="1:7" ht="14.25" x14ac:dyDescent="0.2">
      <c r="A2289" s="177"/>
      <c r="B2289" s="178"/>
      <c r="C2289" s="178"/>
      <c r="D2289" s="178"/>
      <c r="E2289" s="557" t="s">
        <v>2892</v>
      </c>
      <c r="F2289" s="557"/>
      <c r="G2289" s="179">
        <f>SUM(G2286:G2288)</f>
        <v>153.59735999999998</v>
      </c>
    </row>
    <row r="2290" spans="1:7" ht="28.5" x14ac:dyDescent="0.2">
      <c r="A2290" s="558" t="s">
        <v>2893</v>
      </c>
      <c r="B2290" s="559"/>
      <c r="C2290" s="150" t="s">
        <v>2874</v>
      </c>
      <c r="D2290" s="150" t="s">
        <v>2875</v>
      </c>
      <c r="E2290" s="150" t="s">
        <v>2876</v>
      </c>
      <c r="F2290" s="150" t="s">
        <v>2877</v>
      </c>
      <c r="G2290" s="174" t="s">
        <v>127</v>
      </c>
    </row>
    <row r="2291" spans="1:7" ht="14.25" x14ac:dyDescent="0.2">
      <c r="A2291" s="175" t="s">
        <v>2955</v>
      </c>
      <c r="B2291" s="152" t="s">
        <v>1860</v>
      </c>
      <c r="C2291" s="151" t="s">
        <v>68</v>
      </c>
      <c r="D2291" s="151" t="s">
        <v>1489</v>
      </c>
      <c r="E2291" s="153">
        <v>1</v>
      </c>
      <c r="F2291" s="154">
        <v>32.26</v>
      </c>
      <c r="G2291" s="176">
        <f t="shared" ref="G2291" si="385">F2291*E2291</f>
        <v>32.26</v>
      </c>
    </row>
    <row r="2292" spans="1:7" ht="14.25" x14ac:dyDescent="0.2">
      <c r="A2292" s="177"/>
      <c r="B2292" s="178"/>
      <c r="C2292" s="178"/>
      <c r="D2292" s="178"/>
      <c r="E2292" s="557" t="s">
        <v>2902</v>
      </c>
      <c r="F2292" s="557"/>
      <c r="G2292" s="179">
        <f>G2291</f>
        <v>32.26</v>
      </c>
    </row>
    <row r="2293" spans="1:7" ht="14.25" x14ac:dyDescent="0.2">
      <c r="A2293" s="177"/>
      <c r="B2293" s="178"/>
      <c r="C2293" s="178"/>
      <c r="D2293" s="178"/>
      <c r="E2293" s="563" t="s">
        <v>2907</v>
      </c>
      <c r="F2293" s="563"/>
      <c r="G2293" s="180">
        <f>SUM(G2292,G2289)</f>
        <v>185.85735999999997</v>
      </c>
    </row>
    <row r="2294" spans="1:7" ht="14.25" x14ac:dyDescent="0.2">
      <c r="A2294" s="177"/>
      <c r="B2294" s="178"/>
      <c r="C2294" s="569"/>
      <c r="D2294" s="569"/>
      <c r="E2294" s="178"/>
      <c r="F2294" s="178"/>
      <c r="G2294" s="184"/>
    </row>
    <row r="2295" spans="1:7" ht="14.25" x14ac:dyDescent="0.2">
      <c r="A2295" s="570" t="s">
        <v>3550</v>
      </c>
      <c r="B2295" s="571"/>
      <c r="C2295" s="571"/>
      <c r="D2295" s="571"/>
      <c r="E2295" s="571"/>
      <c r="F2295" s="571"/>
      <c r="G2295" s="572"/>
    </row>
    <row r="2296" spans="1:7" ht="28.5" x14ac:dyDescent="0.2">
      <c r="A2296" s="558" t="s">
        <v>1495</v>
      </c>
      <c r="B2296" s="559"/>
      <c r="C2296" s="150" t="s">
        <v>2874</v>
      </c>
      <c r="D2296" s="150" t="s">
        <v>2875</v>
      </c>
      <c r="E2296" s="150" t="s">
        <v>2876</v>
      </c>
      <c r="F2296" s="150" t="s">
        <v>2877</v>
      </c>
      <c r="G2296" s="174" t="s">
        <v>127</v>
      </c>
    </row>
    <row r="2297" spans="1:7" ht="14.25" x14ac:dyDescent="0.2">
      <c r="A2297" s="175" t="s">
        <v>3551</v>
      </c>
      <c r="B2297" s="152" t="s">
        <v>3552</v>
      </c>
      <c r="C2297" s="151" t="s">
        <v>68</v>
      </c>
      <c r="D2297" s="151" t="s">
        <v>8</v>
      </c>
      <c r="E2297" s="153">
        <v>4</v>
      </c>
      <c r="F2297" s="154">
        <v>52.1</v>
      </c>
      <c r="G2297" s="176">
        <f t="shared" ref="G2297:G2298" si="386">F2297*E2297</f>
        <v>208.4</v>
      </c>
    </row>
    <row r="2298" spans="1:7" ht="14.25" x14ac:dyDescent="0.2">
      <c r="A2298" s="175" t="s">
        <v>3535</v>
      </c>
      <c r="B2298" s="152" t="s">
        <v>3536</v>
      </c>
      <c r="C2298" s="151" t="s">
        <v>68</v>
      </c>
      <c r="D2298" s="151" t="s">
        <v>8</v>
      </c>
      <c r="E2298" s="153">
        <v>3</v>
      </c>
      <c r="F2298" s="154">
        <v>109.3</v>
      </c>
      <c r="G2298" s="176">
        <f t="shared" si="386"/>
        <v>327.9</v>
      </c>
    </row>
    <row r="2299" spans="1:7" ht="14.25" x14ac:dyDescent="0.2">
      <c r="A2299" s="177"/>
      <c r="B2299" s="178"/>
      <c r="C2299" s="178"/>
      <c r="D2299" s="178"/>
      <c r="E2299" s="557" t="s">
        <v>2892</v>
      </c>
      <c r="F2299" s="557"/>
      <c r="G2299" s="179">
        <f>SUM(G2297:G2298)</f>
        <v>536.29999999999995</v>
      </c>
    </row>
    <row r="2300" spans="1:7" ht="28.5" x14ac:dyDescent="0.2">
      <c r="A2300" s="558" t="s">
        <v>2893</v>
      </c>
      <c r="B2300" s="559"/>
      <c r="C2300" s="150" t="s">
        <v>2874</v>
      </c>
      <c r="D2300" s="150" t="s">
        <v>2875</v>
      </c>
      <c r="E2300" s="150" t="s">
        <v>2876</v>
      </c>
      <c r="F2300" s="150" t="s">
        <v>2877</v>
      </c>
      <c r="G2300" s="174" t="s">
        <v>127</v>
      </c>
    </row>
    <row r="2301" spans="1:7" ht="14.25" x14ac:dyDescent="0.2">
      <c r="A2301" s="175" t="s">
        <v>3038</v>
      </c>
      <c r="B2301" s="152" t="s">
        <v>3039</v>
      </c>
      <c r="C2301" s="151" t="s">
        <v>68</v>
      </c>
      <c r="D2301" s="151" t="s">
        <v>1489</v>
      </c>
      <c r="E2301" s="153">
        <v>1.5</v>
      </c>
      <c r="F2301" s="154">
        <v>32.950000000000003</v>
      </c>
      <c r="G2301" s="176">
        <f t="shared" ref="G2301" si="387">F2301*E2301</f>
        <v>49.425000000000004</v>
      </c>
    </row>
    <row r="2302" spans="1:7" ht="14.25" x14ac:dyDescent="0.2">
      <c r="A2302" s="177"/>
      <c r="B2302" s="178"/>
      <c r="C2302" s="178"/>
      <c r="D2302" s="178"/>
      <c r="E2302" s="557" t="s">
        <v>2902</v>
      </c>
      <c r="F2302" s="557"/>
      <c r="G2302" s="179">
        <f>G2301</f>
        <v>49.425000000000004</v>
      </c>
    </row>
    <row r="2303" spans="1:7" ht="28.5" x14ac:dyDescent="0.2">
      <c r="A2303" s="558" t="s">
        <v>2903</v>
      </c>
      <c r="B2303" s="559"/>
      <c r="C2303" s="150" t="s">
        <v>2874</v>
      </c>
      <c r="D2303" s="150" t="s">
        <v>2875</v>
      </c>
      <c r="E2303" s="150" t="s">
        <v>2876</v>
      </c>
      <c r="F2303" s="150" t="s">
        <v>2877</v>
      </c>
      <c r="G2303" s="174" t="s">
        <v>127</v>
      </c>
    </row>
    <row r="2304" spans="1:7" ht="28.5" x14ac:dyDescent="0.2">
      <c r="A2304" s="175" t="s">
        <v>3553</v>
      </c>
      <c r="B2304" s="152" t="s">
        <v>3554</v>
      </c>
      <c r="C2304" s="151" t="s">
        <v>68</v>
      </c>
      <c r="D2304" s="151" t="s">
        <v>3</v>
      </c>
      <c r="E2304" s="153">
        <v>0.59840000000000004</v>
      </c>
      <c r="F2304" s="154">
        <v>30.89</v>
      </c>
      <c r="G2304" s="176">
        <f t="shared" ref="G2304:G2305" si="388">F2304*E2304</f>
        <v>18.484576000000001</v>
      </c>
    </row>
    <row r="2305" spans="1:7" ht="28.5" x14ac:dyDescent="0.2">
      <c r="A2305" s="175" t="s">
        <v>3555</v>
      </c>
      <c r="B2305" s="152" t="s">
        <v>3556</v>
      </c>
      <c r="C2305" s="151" t="s">
        <v>68</v>
      </c>
      <c r="D2305" s="151" t="s">
        <v>3</v>
      </c>
      <c r="E2305" s="153">
        <f>E2304</f>
        <v>0.59840000000000004</v>
      </c>
      <c r="F2305" s="154">
        <v>11.84</v>
      </c>
      <c r="G2305" s="176">
        <f t="shared" si="388"/>
        <v>7.0850560000000007</v>
      </c>
    </row>
    <row r="2306" spans="1:7" ht="14.25" x14ac:dyDescent="0.2">
      <c r="A2306" s="177"/>
      <c r="B2306" s="178"/>
      <c r="C2306" s="178"/>
      <c r="D2306" s="178"/>
      <c r="E2306" s="557" t="s">
        <v>2906</v>
      </c>
      <c r="F2306" s="557"/>
      <c r="G2306" s="179">
        <f>SUM(G2304:G2305)</f>
        <v>25.569632000000002</v>
      </c>
    </row>
    <row r="2307" spans="1:7" ht="14.25" x14ac:dyDescent="0.2">
      <c r="A2307" s="177"/>
      <c r="B2307" s="178"/>
      <c r="C2307" s="178"/>
      <c r="D2307" s="178"/>
      <c r="E2307" s="563" t="s">
        <v>2907</v>
      </c>
      <c r="F2307" s="563"/>
      <c r="G2307" s="180">
        <f>SUM(G2306,G2302,G2299)</f>
        <v>611.29463199999998</v>
      </c>
    </row>
    <row r="2308" spans="1:7" ht="14.25" x14ac:dyDescent="0.2">
      <c r="A2308" s="177"/>
      <c r="B2308" s="178"/>
      <c r="C2308" s="569"/>
      <c r="D2308" s="569"/>
      <c r="E2308" s="178"/>
      <c r="F2308" s="178"/>
      <c r="G2308" s="184"/>
    </row>
    <row r="2309" spans="1:7" ht="14.25" x14ac:dyDescent="0.2">
      <c r="A2309" s="570" t="s">
        <v>3557</v>
      </c>
      <c r="B2309" s="571"/>
      <c r="C2309" s="571"/>
      <c r="D2309" s="571"/>
      <c r="E2309" s="571"/>
      <c r="F2309" s="571"/>
      <c r="G2309" s="572"/>
    </row>
    <row r="2310" spans="1:7" ht="28.5" x14ac:dyDescent="0.2">
      <c r="A2310" s="558" t="s">
        <v>1495</v>
      </c>
      <c r="B2310" s="559"/>
      <c r="C2310" s="150" t="s">
        <v>2874</v>
      </c>
      <c r="D2310" s="150" t="s">
        <v>2875</v>
      </c>
      <c r="E2310" s="150" t="s">
        <v>2876</v>
      </c>
      <c r="F2310" s="150" t="s">
        <v>2877</v>
      </c>
      <c r="G2310" s="174" t="s">
        <v>127</v>
      </c>
    </row>
    <row r="2311" spans="1:7" ht="14.25" x14ac:dyDescent="0.2">
      <c r="A2311" s="175" t="s">
        <v>3558</v>
      </c>
      <c r="B2311" s="152" t="s">
        <v>3559</v>
      </c>
      <c r="C2311" s="151" t="s">
        <v>68</v>
      </c>
      <c r="D2311" s="151" t="s">
        <v>25</v>
      </c>
      <c r="E2311" s="153">
        <v>1.6</v>
      </c>
      <c r="F2311" s="154">
        <v>7.7</v>
      </c>
      <c r="G2311" s="176">
        <f t="shared" ref="G2311:G2317" si="389">F2311*E2311</f>
        <v>12.32</v>
      </c>
    </row>
    <row r="2312" spans="1:7" ht="14.25" x14ac:dyDescent="0.2">
      <c r="A2312" s="175" t="s">
        <v>3194</v>
      </c>
      <c r="B2312" s="152" t="s">
        <v>3195</v>
      </c>
      <c r="C2312" s="151" t="s">
        <v>68</v>
      </c>
      <c r="D2312" s="151" t="s">
        <v>14</v>
      </c>
      <c r="E2312" s="153">
        <v>7.9000000000000001E-2</v>
      </c>
      <c r="F2312" s="154">
        <v>75.98</v>
      </c>
      <c r="G2312" s="176">
        <f t="shared" si="389"/>
        <v>6.0024200000000008</v>
      </c>
    </row>
    <row r="2313" spans="1:7" ht="14.25" x14ac:dyDescent="0.2">
      <c r="A2313" s="175" t="s">
        <v>3560</v>
      </c>
      <c r="B2313" s="152" t="s">
        <v>1812</v>
      </c>
      <c r="C2313" s="151" t="s">
        <v>68</v>
      </c>
      <c r="D2313" s="151" t="s">
        <v>1</v>
      </c>
      <c r="E2313" s="153">
        <v>22</v>
      </c>
      <c r="F2313" s="154">
        <v>1.99</v>
      </c>
      <c r="G2313" s="176">
        <f t="shared" si="389"/>
        <v>43.78</v>
      </c>
    </row>
    <row r="2314" spans="1:7" ht="14.25" x14ac:dyDescent="0.2">
      <c r="A2314" s="175" t="s">
        <v>3514</v>
      </c>
      <c r="B2314" s="152" t="s">
        <v>3515</v>
      </c>
      <c r="C2314" s="151" t="s">
        <v>68</v>
      </c>
      <c r="D2314" s="151" t="s">
        <v>25</v>
      </c>
      <c r="E2314" s="153">
        <v>9.8650000000000002</v>
      </c>
      <c r="F2314" s="154">
        <v>0.95</v>
      </c>
      <c r="G2314" s="176">
        <f t="shared" si="389"/>
        <v>9.3717500000000005</v>
      </c>
    </row>
    <row r="2315" spans="1:7" ht="14.25" x14ac:dyDescent="0.2">
      <c r="A2315" s="175" t="s">
        <v>3172</v>
      </c>
      <c r="B2315" s="152" t="s">
        <v>1698</v>
      </c>
      <c r="C2315" s="151" t="s">
        <v>68</v>
      </c>
      <c r="D2315" s="151" t="s">
        <v>25</v>
      </c>
      <c r="E2315" s="153">
        <v>18.521000000000001</v>
      </c>
      <c r="F2315" s="154">
        <v>0.6</v>
      </c>
      <c r="G2315" s="176">
        <f t="shared" si="389"/>
        <v>11.1126</v>
      </c>
    </row>
    <row r="2316" spans="1:7" ht="14.25" x14ac:dyDescent="0.2">
      <c r="A2316" s="175" t="s">
        <v>3523</v>
      </c>
      <c r="B2316" s="152" t="s">
        <v>1779</v>
      </c>
      <c r="C2316" s="151" t="s">
        <v>68</v>
      </c>
      <c r="D2316" s="151" t="s">
        <v>14</v>
      </c>
      <c r="E2316" s="153">
        <v>3.2000000000000001E-2</v>
      </c>
      <c r="F2316" s="154">
        <v>70</v>
      </c>
      <c r="G2316" s="176">
        <f t="shared" si="389"/>
        <v>2.2400000000000002</v>
      </c>
    </row>
    <row r="2317" spans="1:7" ht="14.25" x14ac:dyDescent="0.2">
      <c r="A2317" s="175" t="s">
        <v>3561</v>
      </c>
      <c r="B2317" s="152" t="s">
        <v>3562</v>
      </c>
      <c r="C2317" s="151" t="s">
        <v>68</v>
      </c>
      <c r="D2317" s="151" t="s">
        <v>25</v>
      </c>
      <c r="E2317" s="153">
        <v>0.96</v>
      </c>
      <c r="F2317" s="154">
        <v>2.5</v>
      </c>
      <c r="G2317" s="176">
        <f t="shared" si="389"/>
        <v>2.4</v>
      </c>
    </row>
    <row r="2318" spans="1:7" ht="14.25" x14ac:dyDescent="0.2">
      <c r="A2318" s="177"/>
      <c r="B2318" s="178"/>
      <c r="C2318" s="178"/>
      <c r="D2318" s="178"/>
      <c r="E2318" s="557" t="s">
        <v>2892</v>
      </c>
      <c r="F2318" s="557"/>
      <c r="G2318" s="179">
        <f>SUM(G2311:G2317)</f>
        <v>87.226770000000002</v>
      </c>
    </row>
    <row r="2319" spans="1:7" ht="28.5" x14ac:dyDescent="0.2">
      <c r="A2319" s="558" t="s">
        <v>2893</v>
      </c>
      <c r="B2319" s="559"/>
      <c r="C2319" s="150" t="s">
        <v>2874</v>
      </c>
      <c r="D2319" s="150" t="s">
        <v>2875</v>
      </c>
      <c r="E2319" s="150" t="s">
        <v>2876</v>
      </c>
      <c r="F2319" s="150" t="s">
        <v>2877</v>
      </c>
      <c r="G2319" s="174" t="s">
        <v>127</v>
      </c>
    </row>
    <row r="2320" spans="1:7" ht="14.25" x14ac:dyDescent="0.2">
      <c r="A2320" s="175" t="s">
        <v>2898</v>
      </c>
      <c r="B2320" s="152" t="s">
        <v>1599</v>
      </c>
      <c r="C2320" s="151" t="s">
        <v>68</v>
      </c>
      <c r="D2320" s="151" t="s">
        <v>1489</v>
      </c>
      <c r="E2320" s="153">
        <v>1.79</v>
      </c>
      <c r="F2320" s="154">
        <v>32.57</v>
      </c>
      <c r="G2320" s="176">
        <f t="shared" ref="G2320:G2322" si="390">F2320*E2320</f>
        <v>58.3003</v>
      </c>
    </row>
    <row r="2321" spans="1:7" ht="14.25" x14ac:dyDescent="0.2">
      <c r="A2321" s="175" t="s">
        <v>3199</v>
      </c>
      <c r="B2321" s="152" t="s">
        <v>1975</v>
      </c>
      <c r="C2321" s="151" t="s">
        <v>68</v>
      </c>
      <c r="D2321" s="151" t="s">
        <v>1489</v>
      </c>
      <c r="E2321" s="153">
        <v>1</v>
      </c>
      <c r="F2321" s="154">
        <v>37.590000000000003</v>
      </c>
      <c r="G2321" s="176">
        <f t="shared" si="390"/>
        <v>37.590000000000003</v>
      </c>
    </row>
    <row r="2322" spans="1:7" ht="14.25" x14ac:dyDescent="0.2">
      <c r="A2322" s="175" t="s">
        <v>2900</v>
      </c>
      <c r="B2322" s="152" t="s">
        <v>1487</v>
      </c>
      <c r="C2322" s="151" t="s">
        <v>68</v>
      </c>
      <c r="D2322" s="151" t="s">
        <v>1489</v>
      </c>
      <c r="E2322" s="153">
        <v>2</v>
      </c>
      <c r="F2322" s="154">
        <v>28.17</v>
      </c>
      <c r="G2322" s="176">
        <f t="shared" si="390"/>
        <v>56.34</v>
      </c>
    </row>
    <row r="2323" spans="1:7" ht="14.25" x14ac:dyDescent="0.2">
      <c r="A2323" s="177"/>
      <c r="B2323" s="178"/>
      <c r="C2323" s="178"/>
      <c r="D2323" s="178"/>
      <c r="E2323" s="557" t="s">
        <v>2902</v>
      </c>
      <c r="F2323" s="557"/>
      <c r="G2323" s="179">
        <f>SUM(G2320:G2322)</f>
        <v>152.2303</v>
      </c>
    </row>
    <row r="2324" spans="1:7" ht="28.5" x14ac:dyDescent="0.2">
      <c r="A2324" s="558" t="s">
        <v>2903</v>
      </c>
      <c r="B2324" s="559"/>
      <c r="C2324" s="150" t="s">
        <v>2874</v>
      </c>
      <c r="D2324" s="150" t="s">
        <v>2875</v>
      </c>
      <c r="E2324" s="150" t="s">
        <v>2876</v>
      </c>
      <c r="F2324" s="150" t="s">
        <v>2877</v>
      </c>
      <c r="G2324" s="174" t="s">
        <v>127</v>
      </c>
    </row>
    <row r="2325" spans="1:7" ht="28.5" x14ac:dyDescent="0.2">
      <c r="A2325" s="175" t="s">
        <v>3563</v>
      </c>
      <c r="B2325" s="152" t="s">
        <v>3564</v>
      </c>
      <c r="C2325" s="151" t="s">
        <v>68</v>
      </c>
      <c r="D2325" s="151" t="s">
        <v>14</v>
      </c>
      <c r="E2325" s="153">
        <v>0.02</v>
      </c>
      <c r="F2325" s="154">
        <v>371.89</v>
      </c>
      <c r="G2325" s="176">
        <f t="shared" ref="G2325:G2326" si="391">F2325*E2325</f>
        <v>7.4378000000000002</v>
      </c>
    </row>
    <row r="2326" spans="1:7" ht="28.5" x14ac:dyDescent="0.2">
      <c r="A2326" s="175" t="s">
        <v>3565</v>
      </c>
      <c r="B2326" s="152" t="s">
        <v>1714</v>
      </c>
      <c r="C2326" s="151" t="s">
        <v>68</v>
      </c>
      <c r="D2326" s="151" t="s">
        <v>3</v>
      </c>
      <c r="E2326" s="153">
        <v>0.2</v>
      </c>
      <c r="F2326" s="154">
        <v>56.77</v>
      </c>
      <c r="G2326" s="176">
        <f t="shared" si="391"/>
        <v>11.354000000000001</v>
      </c>
    </row>
    <row r="2327" spans="1:7" ht="14.25" x14ac:dyDescent="0.2">
      <c r="A2327" s="177"/>
      <c r="B2327" s="178"/>
      <c r="C2327" s="178"/>
      <c r="D2327" s="178"/>
      <c r="E2327" s="557" t="s">
        <v>2906</v>
      </c>
      <c r="F2327" s="557"/>
      <c r="G2327" s="179">
        <f>SUM(G2325:G2326)</f>
        <v>18.791800000000002</v>
      </c>
    </row>
    <row r="2328" spans="1:7" ht="14.25" x14ac:dyDescent="0.2">
      <c r="A2328" s="177"/>
      <c r="B2328" s="178"/>
      <c r="C2328" s="178"/>
      <c r="D2328" s="178"/>
      <c r="E2328" s="563" t="s">
        <v>2907</v>
      </c>
      <c r="F2328" s="563"/>
      <c r="G2328" s="180">
        <f>SUM(G2327,G2323,G2318)</f>
        <v>258.24887000000001</v>
      </c>
    </row>
    <row r="2329" spans="1:7" ht="14.25" x14ac:dyDescent="0.2">
      <c r="A2329" s="177"/>
      <c r="B2329" s="178"/>
      <c r="C2329" s="569"/>
      <c r="D2329" s="569"/>
      <c r="E2329" s="178"/>
      <c r="F2329" s="178"/>
      <c r="G2329" s="184"/>
    </row>
    <row r="2330" spans="1:7" ht="14.25" x14ac:dyDescent="0.2">
      <c r="A2330" s="570" t="s">
        <v>3566</v>
      </c>
      <c r="B2330" s="571"/>
      <c r="C2330" s="571"/>
      <c r="D2330" s="571"/>
      <c r="E2330" s="571"/>
      <c r="F2330" s="571"/>
      <c r="G2330" s="572"/>
    </row>
    <row r="2331" spans="1:7" ht="28.5" x14ac:dyDescent="0.2">
      <c r="A2331" s="558" t="s">
        <v>1495</v>
      </c>
      <c r="B2331" s="559"/>
      <c r="C2331" s="150" t="s">
        <v>2874</v>
      </c>
      <c r="D2331" s="150" t="s">
        <v>2875</v>
      </c>
      <c r="E2331" s="150" t="s">
        <v>2876</v>
      </c>
      <c r="F2331" s="150" t="s">
        <v>2877</v>
      </c>
      <c r="G2331" s="174" t="s">
        <v>127</v>
      </c>
    </row>
    <row r="2332" spans="1:7" ht="28.5" x14ac:dyDescent="0.2">
      <c r="A2332" s="175" t="s">
        <v>3544</v>
      </c>
      <c r="B2332" s="152" t="s">
        <v>3545</v>
      </c>
      <c r="C2332" s="151" t="s">
        <v>68</v>
      </c>
      <c r="D2332" s="151" t="s">
        <v>3</v>
      </c>
      <c r="E2332" s="153">
        <v>0.76932999999999996</v>
      </c>
      <c r="F2332" s="154">
        <v>683.01</v>
      </c>
      <c r="G2332" s="176">
        <f t="shared" ref="G2332:G2333" si="392">F2332*E2332</f>
        <v>525.46008329999995</v>
      </c>
    </row>
    <row r="2333" spans="1:7" ht="14.25" x14ac:dyDescent="0.2">
      <c r="A2333" s="175" t="s">
        <v>3306</v>
      </c>
      <c r="B2333" s="152" t="s">
        <v>2402</v>
      </c>
      <c r="C2333" s="151" t="s">
        <v>68</v>
      </c>
      <c r="D2333" s="151" t="s">
        <v>25</v>
      </c>
      <c r="E2333" s="153">
        <v>1.54E-2</v>
      </c>
      <c r="F2333" s="154">
        <v>92.75</v>
      </c>
      <c r="G2333" s="176">
        <f t="shared" si="392"/>
        <v>1.42835</v>
      </c>
    </row>
    <row r="2334" spans="1:7" ht="14.25" x14ac:dyDescent="0.2">
      <c r="A2334" s="177"/>
      <c r="B2334" s="178"/>
      <c r="C2334" s="178"/>
      <c r="D2334" s="178"/>
      <c r="E2334" s="557" t="s">
        <v>2892</v>
      </c>
      <c r="F2334" s="557"/>
      <c r="G2334" s="179">
        <f>SUM(G2332:G2333)</f>
        <v>526.88843329999997</v>
      </c>
    </row>
    <row r="2335" spans="1:7" ht="28.5" x14ac:dyDescent="0.2">
      <c r="A2335" s="558" t="s">
        <v>2893</v>
      </c>
      <c r="B2335" s="559"/>
      <c r="C2335" s="150" t="s">
        <v>2874</v>
      </c>
      <c r="D2335" s="150" t="s">
        <v>2875</v>
      </c>
      <c r="E2335" s="150" t="s">
        <v>2876</v>
      </c>
      <c r="F2335" s="150" t="s">
        <v>2877</v>
      </c>
      <c r="G2335" s="174" t="s">
        <v>127</v>
      </c>
    </row>
    <row r="2336" spans="1:7" ht="14.25" x14ac:dyDescent="0.2">
      <c r="A2336" s="175" t="s">
        <v>3184</v>
      </c>
      <c r="B2336" s="152" t="s">
        <v>1827</v>
      </c>
      <c r="C2336" s="151" t="s">
        <v>68</v>
      </c>
      <c r="D2336" s="151" t="s">
        <v>1489</v>
      </c>
      <c r="E2336" s="153">
        <v>0.5</v>
      </c>
      <c r="F2336" s="154">
        <v>33.25</v>
      </c>
      <c r="G2336" s="176">
        <f t="shared" ref="G2336:G2337" si="393">F2336*E2336</f>
        <v>16.625</v>
      </c>
    </row>
    <row r="2337" spans="1:7" ht="14.25" x14ac:dyDescent="0.2">
      <c r="A2337" s="175" t="s">
        <v>2900</v>
      </c>
      <c r="B2337" s="152" t="s">
        <v>1487</v>
      </c>
      <c r="C2337" s="151" t="s">
        <v>68</v>
      </c>
      <c r="D2337" s="151" t="s">
        <v>1489</v>
      </c>
      <c r="E2337" s="153">
        <f>E2336</f>
        <v>0.5</v>
      </c>
      <c r="F2337" s="154">
        <v>28.17</v>
      </c>
      <c r="G2337" s="176">
        <f t="shared" si="393"/>
        <v>14.085000000000001</v>
      </c>
    </row>
    <row r="2338" spans="1:7" ht="14.25" x14ac:dyDescent="0.2">
      <c r="A2338" s="177"/>
      <c r="B2338" s="178"/>
      <c r="C2338" s="178"/>
      <c r="D2338" s="178"/>
      <c r="E2338" s="557" t="s">
        <v>2902</v>
      </c>
      <c r="F2338" s="557"/>
      <c r="G2338" s="179">
        <f>SUM(G2336:G2337)</f>
        <v>30.71</v>
      </c>
    </row>
    <row r="2339" spans="1:7" ht="14.25" x14ac:dyDescent="0.2">
      <c r="A2339" s="177"/>
      <c r="B2339" s="178"/>
      <c r="C2339" s="178"/>
      <c r="D2339" s="178"/>
      <c r="E2339" s="563" t="s">
        <v>2907</v>
      </c>
      <c r="F2339" s="563"/>
      <c r="G2339" s="180">
        <f>SUM(G2338,G2334)</f>
        <v>557.59843330000001</v>
      </c>
    </row>
    <row r="2340" spans="1:7" ht="14.25" x14ac:dyDescent="0.2">
      <c r="A2340" s="177"/>
      <c r="B2340" s="178"/>
      <c r="C2340" s="569"/>
      <c r="D2340" s="569"/>
      <c r="E2340" s="178"/>
      <c r="F2340" s="178"/>
      <c r="G2340" s="184"/>
    </row>
    <row r="2341" spans="1:7" ht="14.25" x14ac:dyDescent="0.2">
      <c r="A2341" s="570" t="s">
        <v>3567</v>
      </c>
      <c r="B2341" s="571"/>
      <c r="C2341" s="571"/>
      <c r="D2341" s="571"/>
      <c r="E2341" s="571"/>
      <c r="F2341" s="571"/>
      <c r="G2341" s="572"/>
    </row>
    <row r="2342" spans="1:7" ht="28.5" x14ac:dyDescent="0.2">
      <c r="A2342" s="558" t="s">
        <v>1495</v>
      </c>
      <c r="B2342" s="559"/>
      <c r="C2342" s="150" t="s">
        <v>2874</v>
      </c>
      <c r="D2342" s="150" t="s">
        <v>2875</v>
      </c>
      <c r="E2342" s="150" t="s">
        <v>2876</v>
      </c>
      <c r="F2342" s="150" t="s">
        <v>2877</v>
      </c>
      <c r="G2342" s="174" t="s">
        <v>127</v>
      </c>
    </row>
    <row r="2343" spans="1:7" ht="14.25" x14ac:dyDescent="0.2">
      <c r="A2343" s="175" t="s">
        <v>3568</v>
      </c>
      <c r="B2343" s="152" t="s">
        <v>2240</v>
      </c>
      <c r="C2343" s="151" t="s">
        <v>68</v>
      </c>
      <c r="D2343" s="151" t="s">
        <v>1</v>
      </c>
      <c r="E2343" s="153">
        <v>100</v>
      </c>
      <c r="F2343" s="154">
        <v>0.66</v>
      </c>
      <c r="G2343" s="176">
        <f t="shared" ref="G2343" si="394">F2343*E2343</f>
        <v>66</v>
      </c>
    </row>
    <row r="2344" spans="1:7" ht="14.25" x14ac:dyDescent="0.2">
      <c r="A2344" s="177"/>
      <c r="B2344" s="178"/>
      <c r="C2344" s="178"/>
      <c r="D2344" s="178"/>
      <c r="E2344" s="557" t="s">
        <v>2892</v>
      </c>
      <c r="F2344" s="557"/>
      <c r="G2344" s="179">
        <f>G2343</f>
        <v>66</v>
      </c>
    </row>
    <row r="2345" spans="1:7" ht="28.5" x14ac:dyDescent="0.2">
      <c r="A2345" s="558" t="s">
        <v>2893</v>
      </c>
      <c r="B2345" s="559"/>
      <c r="C2345" s="150" t="s">
        <v>2874</v>
      </c>
      <c r="D2345" s="150" t="s">
        <v>2875</v>
      </c>
      <c r="E2345" s="150" t="s">
        <v>2876</v>
      </c>
      <c r="F2345" s="150" t="s">
        <v>2877</v>
      </c>
      <c r="G2345" s="174" t="s">
        <v>127</v>
      </c>
    </row>
    <row r="2346" spans="1:7" ht="14.25" x14ac:dyDescent="0.2">
      <c r="A2346" s="175" t="s">
        <v>2898</v>
      </c>
      <c r="B2346" s="152" t="s">
        <v>1599</v>
      </c>
      <c r="C2346" s="151" t="s">
        <v>68</v>
      </c>
      <c r="D2346" s="151" t="s">
        <v>1489</v>
      </c>
      <c r="E2346" s="153">
        <v>2.3176000000000001</v>
      </c>
      <c r="F2346" s="154">
        <v>32.57</v>
      </c>
      <c r="G2346" s="176">
        <f t="shared" ref="G2346:G2347" si="395">F2346*E2346</f>
        <v>75.484232000000006</v>
      </c>
    </row>
    <row r="2347" spans="1:7" ht="14.25" x14ac:dyDescent="0.2">
      <c r="A2347" s="175" t="s">
        <v>2900</v>
      </c>
      <c r="B2347" s="152" t="s">
        <v>1487</v>
      </c>
      <c r="C2347" s="151" t="s">
        <v>68</v>
      </c>
      <c r="D2347" s="151" t="s">
        <v>1489</v>
      </c>
      <c r="E2347" s="153">
        <v>3.14</v>
      </c>
      <c r="F2347" s="154">
        <v>28.17</v>
      </c>
      <c r="G2347" s="176">
        <f t="shared" si="395"/>
        <v>88.453800000000015</v>
      </c>
    </row>
    <row r="2348" spans="1:7" ht="14.25" x14ac:dyDescent="0.2">
      <c r="A2348" s="177"/>
      <c r="B2348" s="178"/>
      <c r="C2348" s="178"/>
      <c r="D2348" s="178"/>
      <c r="E2348" s="557" t="s">
        <v>2902</v>
      </c>
      <c r="F2348" s="557"/>
      <c r="G2348" s="179">
        <f>SUM(G2346:G2347)</f>
        <v>163.93803200000002</v>
      </c>
    </row>
    <row r="2349" spans="1:7" ht="28.5" x14ac:dyDescent="0.2">
      <c r="A2349" s="558" t="s">
        <v>2903</v>
      </c>
      <c r="B2349" s="559"/>
      <c r="C2349" s="150" t="s">
        <v>2874</v>
      </c>
      <c r="D2349" s="150" t="s">
        <v>2875</v>
      </c>
      <c r="E2349" s="150" t="s">
        <v>2876</v>
      </c>
      <c r="F2349" s="150" t="s">
        <v>2877</v>
      </c>
      <c r="G2349" s="174" t="s">
        <v>127</v>
      </c>
    </row>
    <row r="2350" spans="1:7" ht="28.5" x14ac:dyDescent="0.2">
      <c r="A2350" s="175" t="s">
        <v>3569</v>
      </c>
      <c r="B2350" s="152" t="s">
        <v>1603</v>
      </c>
      <c r="C2350" s="151" t="s">
        <v>68</v>
      </c>
      <c r="D2350" s="151" t="s">
        <v>14</v>
      </c>
      <c r="E2350" s="153">
        <v>0.05</v>
      </c>
      <c r="F2350" s="154">
        <v>63.77</v>
      </c>
      <c r="G2350" s="176">
        <f t="shared" ref="G2350:G2352" si="396">F2350*E2350</f>
        <v>3.1885000000000003</v>
      </c>
    </row>
    <row r="2351" spans="1:7" ht="42.75" x14ac:dyDescent="0.2">
      <c r="A2351" s="175" t="s">
        <v>3570</v>
      </c>
      <c r="B2351" s="152" t="s">
        <v>3571</v>
      </c>
      <c r="C2351" s="151" t="s">
        <v>68</v>
      </c>
      <c r="D2351" s="151" t="s">
        <v>3</v>
      </c>
      <c r="E2351" s="153">
        <v>1</v>
      </c>
      <c r="F2351" s="154">
        <v>86.45</v>
      </c>
      <c r="G2351" s="176">
        <f t="shared" si="396"/>
        <v>86.45</v>
      </c>
    </row>
    <row r="2352" spans="1:7" ht="28.5" x14ac:dyDescent="0.2">
      <c r="A2352" s="175" t="s">
        <v>3572</v>
      </c>
      <c r="B2352" s="152" t="s">
        <v>3573</v>
      </c>
      <c r="C2352" s="151" t="s">
        <v>68</v>
      </c>
      <c r="D2352" s="151" t="s">
        <v>3</v>
      </c>
      <c r="E2352" s="153">
        <v>1</v>
      </c>
      <c r="F2352" s="154">
        <v>370.76</v>
      </c>
      <c r="G2352" s="176">
        <f t="shared" si="396"/>
        <v>370.76</v>
      </c>
    </row>
    <row r="2353" spans="1:7" ht="14.25" x14ac:dyDescent="0.2">
      <c r="A2353" s="177"/>
      <c r="B2353" s="178"/>
      <c r="C2353" s="178"/>
      <c r="D2353" s="178"/>
      <c r="E2353" s="557" t="s">
        <v>2906</v>
      </c>
      <c r="F2353" s="557"/>
      <c r="G2353" s="179">
        <f>SUM(G2350:G2352)</f>
        <v>460.39850000000001</v>
      </c>
    </row>
    <row r="2354" spans="1:7" ht="14.25" x14ac:dyDescent="0.2">
      <c r="A2354" s="177"/>
      <c r="B2354" s="178"/>
      <c r="C2354" s="178"/>
      <c r="D2354" s="178"/>
      <c r="E2354" s="563" t="s">
        <v>2907</v>
      </c>
      <c r="F2354" s="563"/>
      <c r="G2354" s="180">
        <f>SUM(G2353,G2348,G2344)</f>
        <v>690.33653200000003</v>
      </c>
    </row>
    <row r="2355" spans="1:7" ht="14.25" x14ac:dyDescent="0.2">
      <c r="A2355" s="177"/>
      <c r="B2355" s="178"/>
      <c r="C2355" s="569"/>
      <c r="D2355" s="569"/>
      <c r="E2355" s="178"/>
      <c r="F2355" s="178"/>
      <c r="G2355" s="184"/>
    </row>
    <row r="2356" spans="1:7" ht="14.25" x14ac:dyDescent="0.2">
      <c r="A2356" s="570" t="s">
        <v>3574</v>
      </c>
      <c r="B2356" s="571"/>
      <c r="C2356" s="571"/>
      <c r="D2356" s="571"/>
      <c r="E2356" s="571"/>
      <c r="F2356" s="571"/>
      <c r="G2356" s="572"/>
    </row>
    <row r="2357" spans="1:7" ht="28.5" x14ac:dyDescent="0.2">
      <c r="A2357" s="558" t="s">
        <v>2930</v>
      </c>
      <c r="B2357" s="559"/>
      <c r="C2357" s="150" t="s">
        <v>2874</v>
      </c>
      <c r="D2357" s="150" t="s">
        <v>2875</v>
      </c>
      <c r="E2357" s="150" t="s">
        <v>2876</v>
      </c>
      <c r="F2357" s="150" t="s">
        <v>2877</v>
      </c>
      <c r="G2357" s="174" t="s">
        <v>127</v>
      </c>
    </row>
    <row r="2358" spans="1:7" ht="14.25" x14ac:dyDescent="0.2">
      <c r="A2358" s="175" t="s">
        <v>3575</v>
      </c>
      <c r="B2358" s="152" t="s">
        <v>1512</v>
      </c>
      <c r="C2358" s="151" t="s">
        <v>68</v>
      </c>
      <c r="D2358" s="151" t="s">
        <v>1514</v>
      </c>
      <c r="E2358" s="153">
        <v>0.39800000000000002</v>
      </c>
      <c r="F2358" s="154">
        <v>31.42</v>
      </c>
      <c r="G2358" s="176">
        <f t="shared" ref="G2358:G2359" si="397">F2358*E2358</f>
        <v>12.505160000000002</v>
      </c>
    </row>
    <row r="2359" spans="1:7" ht="14.25" x14ac:dyDescent="0.2">
      <c r="A2359" s="175" t="s">
        <v>3576</v>
      </c>
      <c r="B2359" s="152" t="s">
        <v>1516</v>
      </c>
      <c r="C2359" s="151" t="s">
        <v>68</v>
      </c>
      <c r="D2359" s="151" t="s">
        <v>1517</v>
      </c>
      <c r="E2359" s="153">
        <v>2.1000000000000001E-2</v>
      </c>
      <c r="F2359" s="154">
        <v>32.479999999999997</v>
      </c>
      <c r="G2359" s="176">
        <f t="shared" si="397"/>
        <v>0.68208000000000002</v>
      </c>
    </row>
    <row r="2360" spans="1:7" ht="14.25" x14ac:dyDescent="0.2">
      <c r="A2360" s="177"/>
      <c r="B2360" s="178"/>
      <c r="C2360" s="178"/>
      <c r="D2360" s="178"/>
      <c r="E2360" s="557" t="s">
        <v>2933</v>
      </c>
      <c r="F2360" s="557"/>
      <c r="G2360" s="179">
        <f>SUM(G2358:G2359)</f>
        <v>13.187240000000003</v>
      </c>
    </row>
    <row r="2361" spans="1:7" ht="28.5" x14ac:dyDescent="0.2">
      <c r="A2361" s="558" t="s">
        <v>1495</v>
      </c>
      <c r="B2361" s="559"/>
      <c r="C2361" s="150" t="s">
        <v>2874</v>
      </c>
      <c r="D2361" s="150" t="s">
        <v>2875</v>
      </c>
      <c r="E2361" s="150" t="s">
        <v>2876</v>
      </c>
      <c r="F2361" s="150" t="s">
        <v>2877</v>
      </c>
      <c r="G2361" s="174" t="s">
        <v>127</v>
      </c>
    </row>
    <row r="2362" spans="1:7" ht="14.25" x14ac:dyDescent="0.2">
      <c r="A2362" s="175" t="s">
        <v>3577</v>
      </c>
      <c r="B2362" s="152" t="s">
        <v>3578</v>
      </c>
      <c r="C2362" s="151" t="s">
        <v>68</v>
      </c>
      <c r="D2362" s="151" t="s">
        <v>8</v>
      </c>
      <c r="E2362" s="153">
        <v>0.81252000000000002</v>
      </c>
      <c r="F2362" s="154">
        <v>188</v>
      </c>
      <c r="G2362" s="176">
        <f t="shared" ref="G2362" si="398">F2362*E2362</f>
        <v>152.75376</v>
      </c>
    </row>
    <row r="2363" spans="1:7" ht="14.25" x14ac:dyDescent="0.2">
      <c r="A2363" s="177"/>
      <c r="B2363" s="178"/>
      <c r="C2363" s="178"/>
      <c r="D2363" s="178"/>
      <c r="E2363" s="557" t="s">
        <v>2892</v>
      </c>
      <c r="F2363" s="557"/>
      <c r="G2363" s="179">
        <f>G2362</f>
        <v>152.75376</v>
      </c>
    </row>
    <row r="2364" spans="1:7" ht="28.5" x14ac:dyDescent="0.2">
      <c r="A2364" s="558" t="s">
        <v>2893</v>
      </c>
      <c r="B2364" s="559"/>
      <c r="C2364" s="150" t="s">
        <v>2874</v>
      </c>
      <c r="D2364" s="150" t="s">
        <v>2875</v>
      </c>
      <c r="E2364" s="150" t="s">
        <v>2876</v>
      </c>
      <c r="F2364" s="150" t="s">
        <v>2877</v>
      </c>
      <c r="G2364" s="174" t="s">
        <v>127</v>
      </c>
    </row>
    <row r="2365" spans="1:7" ht="14.25" x14ac:dyDescent="0.2">
      <c r="A2365" s="175" t="s">
        <v>3184</v>
      </c>
      <c r="B2365" s="152" t="s">
        <v>1827</v>
      </c>
      <c r="C2365" s="151" t="s">
        <v>68</v>
      </c>
      <c r="D2365" s="151" t="s">
        <v>1489</v>
      </c>
      <c r="E2365" s="153">
        <v>0.41899999999999998</v>
      </c>
      <c r="F2365" s="154">
        <v>33.25</v>
      </c>
      <c r="G2365" s="176">
        <f t="shared" ref="G2365:G2366" si="399">F2365*E2365</f>
        <v>13.931749999999999</v>
      </c>
    </row>
    <row r="2366" spans="1:7" ht="14.25" x14ac:dyDescent="0.2">
      <c r="A2366" s="175" t="s">
        <v>2900</v>
      </c>
      <c r="B2366" s="152" t="s">
        <v>1487</v>
      </c>
      <c r="C2366" s="151" t="s">
        <v>68</v>
      </c>
      <c r="D2366" s="151" t="s">
        <v>1489</v>
      </c>
      <c r="E2366" s="153">
        <v>0.20899999999999999</v>
      </c>
      <c r="F2366" s="154">
        <v>28.17</v>
      </c>
      <c r="G2366" s="176">
        <f t="shared" si="399"/>
        <v>5.8875299999999999</v>
      </c>
    </row>
    <row r="2367" spans="1:7" ht="14.25" x14ac:dyDescent="0.2">
      <c r="A2367" s="177"/>
      <c r="B2367" s="178"/>
      <c r="C2367" s="178"/>
      <c r="D2367" s="178"/>
      <c r="E2367" s="557" t="s">
        <v>2902</v>
      </c>
      <c r="F2367" s="557"/>
      <c r="G2367" s="179">
        <f>SUM(G2365:G2366)</f>
        <v>19.819279999999999</v>
      </c>
    </row>
    <row r="2368" spans="1:7" ht="28.5" x14ac:dyDescent="0.2">
      <c r="A2368" s="558" t="s">
        <v>2903</v>
      </c>
      <c r="B2368" s="559"/>
      <c r="C2368" s="150" t="s">
        <v>2874</v>
      </c>
      <c r="D2368" s="150" t="s">
        <v>2875</v>
      </c>
      <c r="E2368" s="150" t="s">
        <v>2876</v>
      </c>
      <c r="F2368" s="150" t="s">
        <v>2877</v>
      </c>
      <c r="G2368" s="174" t="s">
        <v>127</v>
      </c>
    </row>
    <row r="2369" spans="1:7" ht="28.5" x14ac:dyDescent="0.2">
      <c r="A2369" s="175" t="s">
        <v>3579</v>
      </c>
      <c r="B2369" s="152" t="s">
        <v>3580</v>
      </c>
      <c r="C2369" s="151" t="s">
        <v>68</v>
      </c>
      <c r="D2369" s="151" t="s">
        <v>14</v>
      </c>
      <c r="E2369" s="153">
        <v>6.0000000000000001E-3</v>
      </c>
      <c r="F2369" s="154">
        <v>389.36</v>
      </c>
      <c r="G2369" s="176">
        <f t="shared" ref="G2369" si="400">F2369*E2369</f>
        <v>2.33616</v>
      </c>
    </row>
    <row r="2370" spans="1:7" ht="14.25" x14ac:dyDescent="0.2">
      <c r="A2370" s="177"/>
      <c r="B2370" s="178"/>
      <c r="C2370" s="178"/>
      <c r="D2370" s="178"/>
      <c r="E2370" s="557" t="s">
        <v>2906</v>
      </c>
      <c r="F2370" s="557"/>
      <c r="G2370" s="179">
        <f>G2369</f>
        <v>2.33616</v>
      </c>
    </row>
    <row r="2371" spans="1:7" ht="14.25" x14ac:dyDescent="0.2">
      <c r="A2371" s="177"/>
      <c r="B2371" s="178"/>
      <c r="C2371" s="178"/>
      <c r="D2371" s="178"/>
      <c r="E2371" s="563" t="s">
        <v>2907</v>
      </c>
      <c r="F2371" s="563"/>
      <c r="G2371" s="180">
        <f>SUM(G2370,G2367,G2363,G2360)</f>
        <v>188.09644</v>
      </c>
    </row>
    <row r="2372" spans="1:7" ht="14.25" x14ac:dyDescent="0.2">
      <c r="A2372" s="177"/>
      <c r="B2372" s="178"/>
      <c r="C2372" s="569"/>
      <c r="D2372" s="569"/>
      <c r="E2372" s="178"/>
      <c r="F2372" s="178"/>
      <c r="G2372" s="184"/>
    </row>
    <row r="2373" spans="1:7" ht="14.25" x14ac:dyDescent="0.2">
      <c r="A2373" s="570" t="s">
        <v>3581</v>
      </c>
      <c r="B2373" s="571"/>
      <c r="C2373" s="571"/>
      <c r="D2373" s="571"/>
      <c r="E2373" s="571"/>
      <c r="F2373" s="571"/>
      <c r="G2373" s="572"/>
    </row>
    <row r="2374" spans="1:7" ht="28.5" x14ac:dyDescent="0.2">
      <c r="A2374" s="558" t="s">
        <v>1495</v>
      </c>
      <c r="B2374" s="559"/>
      <c r="C2374" s="150" t="s">
        <v>2874</v>
      </c>
      <c r="D2374" s="150" t="s">
        <v>2875</v>
      </c>
      <c r="E2374" s="150" t="s">
        <v>2876</v>
      </c>
      <c r="F2374" s="150" t="s">
        <v>2877</v>
      </c>
      <c r="G2374" s="174" t="s">
        <v>127</v>
      </c>
    </row>
    <row r="2375" spans="1:7" ht="14.25" x14ac:dyDescent="0.2">
      <c r="A2375" s="175" t="s">
        <v>2878</v>
      </c>
      <c r="B2375" s="152" t="s">
        <v>1700</v>
      </c>
      <c r="C2375" s="151" t="s">
        <v>68</v>
      </c>
      <c r="D2375" s="151" t="s">
        <v>14</v>
      </c>
      <c r="E2375" s="153">
        <v>7.6999999999999999E-2</v>
      </c>
      <c r="F2375" s="154">
        <v>75</v>
      </c>
      <c r="G2375" s="176">
        <f t="shared" ref="G2375:G2378" si="401">F2375*E2375</f>
        <v>5.7750000000000004</v>
      </c>
    </row>
    <row r="2376" spans="1:7" ht="14.25" x14ac:dyDescent="0.2">
      <c r="A2376" s="175" t="s">
        <v>3172</v>
      </c>
      <c r="B2376" s="152" t="s">
        <v>1698</v>
      </c>
      <c r="C2376" s="151" t="s">
        <v>68</v>
      </c>
      <c r="D2376" s="151" t="s">
        <v>25</v>
      </c>
      <c r="E2376" s="153">
        <v>23.5</v>
      </c>
      <c r="F2376" s="154">
        <v>0.6</v>
      </c>
      <c r="G2376" s="176">
        <f t="shared" si="401"/>
        <v>14.1</v>
      </c>
    </row>
    <row r="2377" spans="1:7" ht="28.5" x14ac:dyDescent="0.2">
      <c r="A2377" s="175"/>
      <c r="B2377" s="152" t="s">
        <v>3582</v>
      </c>
      <c r="C2377" s="151" t="s">
        <v>68</v>
      </c>
      <c r="D2377" s="151" t="s">
        <v>1</v>
      </c>
      <c r="E2377" s="153">
        <v>0.91376100000000005</v>
      </c>
      <c r="F2377" s="154">
        <v>2755.92</v>
      </c>
      <c r="G2377" s="176">
        <f t="shared" si="401"/>
        <v>2518.2522151200001</v>
      </c>
    </row>
    <row r="2378" spans="1:7" ht="28.5" x14ac:dyDescent="0.2">
      <c r="A2378" s="175" t="s">
        <v>3583</v>
      </c>
      <c r="B2378" s="152" t="s">
        <v>3584</v>
      </c>
      <c r="C2378" s="151" t="s">
        <v>3070</v>
      </c>
      <c r="D2378" s="151" t="s">
        <v>1</v>
      </c>
      <c r="E2378" s="153">
        <v>2</v>
      </c>
      <c r="F2378" s="154">
        <v>18.48</v>
      </c>
      <c r="G2378" s="176">
        <f t="shared" si="401"/>
        <v>36.96</v>
      </c>
    </row>
    <row r="2379" spans="1:7" ht="14.25" x14ac:dyDescent="0.2">
      <c r="A2379" s="177"/>
      <c r="B2379" s="178"/>
      <c r="C2379" s="178"/>
      <c r="D2379" s="178"/>
      <c r="E2379" s="557" t="s">
        <v>2892</v>
      </c>
      <c r="F2379" s="557"/>
      <c r="G2379" s="179">
        <f>SUM(G2375:G2378)</f>
        <v>2575.0872151200001</v>
      </c>
    </row>
    <row r="2380" spans="1:7" ht="28.5" x14ac:dyDescent="0.2">
      <c r="A2380" s="558" t="s">
        <v>2893</v>
      </c>
      <c r="B2380" s="559"/>
      <c r="C2380" s="150" t="s">
        <v>2874</v>
      </c>
      <c r="D2380" s="150" t="s">
        <v>2875</v>
      </c>
      <c r="E2380" s="150" t="s">
        <v>2876</v>
      </c>
      <c r="F2380" s="150" t="s">
        <v>2877</v>
      </c>
      <c r="G2380" s="174" t="s">
        <v>127</v>
      </c>
    </row>
    <row r="2381" spans="1:7" ht="14.25" x14ac:dyDescent="0.2">
      <c r="A2381" s="175" t="s">
        <v>3585</v>
      </c>
      <c r="B2381" s="152" t="s">
        <v>3586</v>
      </c>
      <c r="C2381" s="151" t="s">
        <v>68</v>
      </c>
      <c r="D2381" s="151" t="s">
        <v>1489</v>
      </c>
      <c r="E2381" s="153">
        <v>2</v>
      </c>
      <c r="F2381" s="154">
        <v>30.38</v>
      </c>
      <c r="G2381" s="176">
        <f t="shared" ref="G2381:G2382" si="402">F2381*E2381</f>
        <v>60.76</v>
      </c>
    </row>
    <row r="2382" spans="1:7" ht="14.25" x14ac:dyDescent="0.2">
      <c r="A2382" s="175" t="s">
        <v>2898</v>
      </c>
      <c r="B2382" s="152" t="s">
        <v>1599</v>
      </c>
      <c r="C2382" s="151" t="s">
        <v>68</v>
      </c>
      <c r="D2382" s="151" t="s">
        <v>1489</v>
      </c>
      <c r="E2382" s="153">
        <f>E2381</f>
        <v>2</v>
      </c>
      <c r="F2382" s="154">
        <v>32.57</v>
      </c>
      <c r="G2382" s="176">
        <f t="shared" si="402"/>
        <v>65.14</v>
      </c>
    </row>
    <row r="2383" spans="1:7" ht="14.25" x14ac:dyDescent="0.2">
      <c r="A2383" s="177"/>
      <c r="B2383" s="178"/>
      <c r="C2383" s="178"/>
      <c r="D2383" s="178"/>
      <c r="E2383" s="557" t="s">
        <v>2902</v>
      </c>
      <c r="F2383" s="557"/>
      <c r="G2383" s="179">
        <f>SUM(G2381:G2382)</f>
        <v>125.9</v>
      </c>
    </row>
    <row r="2384" spans="1:7" ht="14.25" x14ac:dyDescent="0.2">
      <c r="A2384" s="177"/>
      <c r="B2384" s="178"/>
      <c r="C2384" s="178"/>
      <c r="D2384" s="178"/>
      <c r="E2384" s="563" t="s">
        <v>2907</v>
      </c>
      <c r="F2384" s="563"/>
      <c r="G2384" s="180">
        <f>SUM(G2383,G2379)</f>
        <v>2700.9872151200002</v>
      </c>
    </row>
    <row r="2385" spans="1:7" ht="14.25" x14ac:dyDescent="0.2">
      <c r="A2385" s="177"/>
      <c r="B2385" s="178"/>
      <c r="C2385" s="569"/>
      <c r="D2385" s="569"/>
      <c r="E2385" s="178"/>
      <c r="F2385" s="178"/>
      <c r="G2385" s="184"/>
    </row>
    <row r="2386" spans="1:7" ht="14.25" x14ac:dyDescent="0.2">
      <c r="A2386" s="570" t="s">
        <v>3587</v>
      </c>
      <c r="B2386" s="571"/>
      <c r="C2386" s="571"/>
      <c r="D2386" s="571"/>
      <c r="E2386" s="571"/>
      <c r="F2386" s="571"/>
      <c r="G2386" s="572"/>
    </row>
    <row r="2387" spans="1:7" ht="28.5" x14ac:dyDescent="0.2">
      <c r="A2387" s="558" t="s">
        <v>1495</v>
      </c>
      <c r="B2387" s="559"/>
      <c r="C2387" s="150" t="s">
        <v>2874</v>
      </c>
      <c r="D2387" s="150" t="s">
        <v>2875</v>
      </c>
      <c r="E2387" s="150" t="s">
        <v>2876</v>
      </c>
      <c r="F2387" s="150" t="s">
        <v>2877</v>
      </c>
      <c r="G2387" s="174" t="s">
        <v>127</v>
      </c>
    </row>
    <row r="2388" spans="1:7" ht="14.25" x14ac:dyDescent="0.2">
      <c r="A2388" s="175" t="s">
        <v>2878</v>
      </c>
      <c r="B2388" s="152" t="s">
        <v>1700</v>
      </c>
      <c r="C2388" s="151" t="s">
        <v>68</v>
      </c>
      <c r="D2388" s="151" t="s">
        <v>14</v>
      </c>
      <c r="E2388" s="153">
        <v>7.6999999999999999E-2</v>
      </c>
      <c r="F2388" s="154">
        <v>75</v>
      </c>
      <c r="G2388" s="176">
        <f t="shared" ref="G2388:G2391" si="403">F2388*E2388</f>
        <v>5.7750000000000004</v>
      </c>
    </row>
    <row r="2389" spans="1:7" ht="14.25" x14ac:dyDescent="0.2">
      <c r="A2389" s="175" t="s">
        <v>3172</v>
      </c>
      <c r="B2389" s="152" t="s">
        <v>1698</v>
      </c>
      <c r="C2389" s="151" t="s">
        <v>68</v>
      </c>
      <c r="D2389" s="151" t="s">
        <v>25</v>
      </c>
      <c r="E2389" s="153">
        <v>23.5</v>
      </c>
      <c r="F2389" s="154">
        <v>0.6</v>
      </c>
      <c r="G2389" s="176">
        <f t="shared" si="403"/>
        <v>14.1</v>
      </c>
    </row>
    <row r="2390" spans="1:7" ht="28.5" x14ac:dyDescent="0.2">
      <c r="A2390" s="175" t="s">
        <v>3588</v>
      </c>
      <c r="B2390" s="152" t="s">
        <v>3589</v>
      </c>
      <c r="C2390" s="151" t="s">
        <v>68</v>
      </c>
      <c r="D2390" s="151" t="s">
        <v>1</v>
      </c>
      <c r="E2390" s="153">
        <v>0.9</v>
      </c>
      <c r="F2390" s="154">
        <v>4539.57</v>
      </c>
      <c r="G2390" s="176">
        <f t="shared" si="403"/>
        <v>4085.6129999999998</v>
      </c>
    </row>
    <row r="2391" spans="1:7" ht="14.25" x14ac:dyDescent="0.2">
      <c r="A2391" s="175" t="s">
        <v>3523</v>
      </c>
      <c r="B2391" s="152" t="s">
        <v>1779</v>
      </c>
      <c r="C2391" s="151" t="s">
        <v>68</v>
      </c>
      <c r="D2391" s="151" t="s">
        <v>14</v>
      </c>
      <c r="E2391" s="153">
        <v>8.6999999999999994E-2</v>
      </c>
      <c r="F2391" s="154">
        <v>70</v>
      </c>
      <c r="G2391" s="176">
        <f t="shared" si="403"/>
        <v>6.09</v>
      </c>
    </row>
    <row r="2392" spans="1:7" ht="14.25" x14ac:dyDescent="0.2">
      <c r="A2392" s="177"/>
      <c r="B2392" s="178"/>
      <c r="C2392" s="178"/>
      <c r="D2392" s="178"/>
      <c r="E2392" s="557" t="s">
        <v>2892</v>
      </c>
      <c r="F2392" s="557"/>
      <c r="G2392" s="179">
        <f>SUM(G2388:G2391)</f>
        <v>4111.5779999999995</v>
      </c>
    </row>
    <row r="2393" spans="1:7" ht="28.5" x14ac:dyDescent="0.2">
      <c r="A2393" s="558" t="s">
        <v>2893</v>
      </c>
      <c r="B2393" s="559"/>
      <c r="C2393" s="150" t="s">
        <v>2874</v>
      </c>
      <c r="D2393" s="150" t="s">
        <v>2875</v>
      </c>
      <c r="E2393" s="150" t="s">
        <v>2876</v>
      </c>
      <c r="F2393" s="150" t="s">
        <v>2877</v>
      </c>
      <c r="G2393" s="174" t="s">
        <v>127</v>
      </c>
    </row>
    <row r="2394" spans="1:7" ht="14.25" x14ac:dyDescent="0.2">
      <c r="A2394" s="175" t="s">
        <v>3585</v>
      </c>
      <c r="B2394" s="152" t="s">
        <v>3586</v>
      </c>
      <c r="C2394" s="151" t="s">
        <v>68</v>
      </c>
      <c r="D2394" s="151" t="s">
        <v>1489</v>
      </c>
      <c r="E2394" s="153">
        <v>2.5247999999999999</v>
      </c>
      <c r="F2394" s="154">
        <v>30.38</v>
      </c>
      <c r="G2394" s="176">
        <f t="shared" ref="G2394:G2395" si="404">F2394*E2394</f>
        <v>76.703423999999998</v>
      </c>
    </row>
    <row r="2395" spans="1:7" ht="14.25" x14ac:dyDescent="0.2">
      <c r="A2395" s="175" t="s">
        <v>2898</v>
      </c>
      <c r="B2395" s="152" t="s">
        <v>1599</v>
      </c>
      <c r="C2395" s="151" t="s">
        <v>68</v>
      </c>
      <c r="D2395" s="151" t="s">
        <v>1489</v>
      </c>
      <c r="E2395" s="153">
        <f>E2394</f>
        <v>2.5247999999999999</v>
      </c>
      <c r="F2395" s="154">
        <v>32.57</v>
      </c>
      <c r="G2395" s="176">
        <f t="shared" si="404"/>
        <v>82.232736000000003</v>
      </c>
    </row>
    <row r="2396" spans="1:7" ht="14.25" x14ac:dyDescent="0.2">
      <c r="A2396" s="177"/>
      <c r="B2396" s="178"/>
      <c r="C2396" s="178"/>
      <c r="D2396" s="178"/>
      <c r="E2396" s="557" t="s">
        <v>2902</v>
      </c>
      <c r="F2396" s="557"/>
      <c r="G2396" s="179">
        <f>SUM(G2394:G2395)</f>
        <v>158.93616</v>
      </c>
    </row>
    <row r="2397" spans="1:7" ht="14.25" x14ac:dyDescent="0.2">
      <c r="A2397" s="177"/>
      <c r="B2397" s="178"/>
      <c r="C2397" s="178"/>
      <c r="D2397" s="178"/>
      <c r="E2397" s="563" t="s">
        <v>2907</v>
      </c>
      <c r="F2397" s="563"/>
      <c r="G2397" s="180">
        <f>SUM(G2396,G2392)</f>
        <v>4270.5141599999997</v>
      </c>
    </row>
    <row r="2398" spans="1:7" ht="14.25" x14ac:dyDescent="0.2">
      <c r="A2398" s="177"/>
      <c r="B2398" s="178"/>
      <c r="C2398" s="569"/>
      <c r="D2398" s="569"/>
      <c r="E2398" s="178"/>
      <c r="F2398" s="178"/>
      <c r="G2398" s="184"/>
    </row>
    <row r="2399" spans="1:7" ht="14.25" x14ac:dyDescent="0.2">
      <c r="A2399" s="570" t="s">
        <v>3590</v>
      </c>
      <c r="B2399" s="571"/>
      <c r="C2399" s="571"/>
      <c r="D2399" s="571"/>
      <c r="E2399" s="571"/>
      <c r="F2399" s="571"/>
      <c r="G2399" s="572"/>
    </row>
    <row r="2400" spans="1:7" ht="28.5" x14ac:dyDescent="0.2">
      <c r="A2400" s="558" t="s">
        <v>1495</v>
      </c>
      <c r="B2400" s="559"/>
      <c r="C2400" s="150" t="s">
        <v>2874</v>
      </c>
      <c r="D2400" s="150" t="s">
        <v>2875</v>
      </c>
      <c r="E2400" s="150" t="s">
        <v>2876</v>
      </c>
      <c r="F2400" s="150" t="s">
        <v>2877</v>
      </c>
      <c r="G2400" s="174" t="s">
        <v>127</v>
      </c>
    </row>
    <row r="2401" spans="1:7" ht="14.25" x14ac:dyDescent="0.2">
      <c r="A2401" s="175" t="s">
        <v>3558</v>
      </c>
      <c r="B2401" s="152" t="s">
        <v>3559</v>
      </c>
      <c r="C2401" s="151" t="s">
        <v>68</v>
      </c>
      <c r="D2401" s="151" t="s">
        <v>25</v>
      </c>
      <c r="E2401" s="153">
        <v>66.168000000000006</v>
      </c>
      <c r="F2401" s="154">
        <v>7.7</v>
      </c>
      <c r="G2401" s="176">
        <f t="shared" ref="G2401:G2407" si="405">F2401*E2401</f>
        <v>509.49360000000007</v>
      </c>
    </row>
    <row r="2402" spans="1:7" ht="14.25" x14ac:dyDescent="0.2">
      <c r="A2402" s="175" t="s">
        <v>3513</v>
      </c>
      <c r="B2402" s="152" t="s">
        <v>1663</v>
      </c>
      <c r="C2402" s="151" t="s">
        <v>68</v>
      </c>
      <c r="D2402" s="151" t="s">
        <v>25</v>
      </c>
      <c r="E2402" s="153">
        <v>2.1</v>
      </c>
      <c r="F2402" s="154">
        <v>16.5</v>
      </c>
      <c r="G2402" s="176">
        <f t="shared" si="405"/>
        <v>34.65</v>
      </c>
    </row>
    <row r="2403" spans="1:7" ht="28.5" x14ac:dyDescent="0.2">
      <c r="A2403" s="175" t="s">
        <v>3591</v>
      </c>
      <c r="B2403" s="152" t="s">
        <v>3592</v>
      </c>
      <c r="C2403" s="151" t="s">
        <v>68</v>
      </c>
      <c r="D2403" s="151" t="s">
        <v>14</v>
      </c>
      <c r="E2403" s="153">
        <v>0.5</v>
      </c>
      <c r="F2403" s="154">
        <v>508.44</v>
      </c>
      <c r="G2403" s="176">
        <f t="shared" si="405"/>
        <v>254.22</v>
      </c>
    </row>
    <row r="2404" spans="1:7" ht="14.25" x14ac:dyDescent="0.2">
      <c r="A2404" s="175" t="s">
        <v>3523</v>
      </c>
      <c r="B2404" s="152" t="s">
        <v>1779</v>
      </c>
      <c r="C2404" s="151" t="s">
        <v>68</v>
      </c>
      <c r="D2404" s="151" t="s">
        <v>14</v>
      </c>
      <c r="E2404" s="153">
        <v>7.1999999999999995E-2</v>
      </c>
      <c r="F2404" s="154">
        <v>70</v>
      </c>
      <c r="G2404" s="176">
        <f t="shared" si="405"/>
        <v>5.04</v>
      </c>
    </row>
    <row r="2405" spans="1:7" ht="14.25" x14ac:dyDescent="0.2">
      <c r="A2405" s="175" t="s">
        <v>3593</v>
      </c>
      <c r="B2405" s="152" t="s">
        <v>3594</v>
      </c>
      <c r="C2405" s="151" t="s">
        <v>68</v>
      </c>
      <c r="D2405" s="151" t="s">
        <v>25</v>
      </c>
      <c r="E2405" s="153">
        <v>0.47</v>
      </c>
      <c r="F2405" s="154">
        <v>14.6</v>
      </c>
      <c r="G2405" s="176">
        <f t="shared" si="405"/>
        <v>6.8619999999999992</v>
      </c>
    </row>
    <row r="2406" spans="1:7" ht="28.5" x14ac:dyDescent="0.2">
      <c r="A2406" s="175" t="s">
        <v>3527</v>
      </c>
      <c r="B2406" s="152" t="s">
        <v>3528</v>
      </c>
      <c r="C2406" s="151" t="s">
        <v>68</v>
      </c>
      <c r="D2406" s="151" t="s">
        <v>8</v>
      </c>
      <c r="E2406" s="153">
        <v>2</v>
      </c>
      <c r="F2406" s="154">
        <v>6.12</v>
      </c>
      <c r="G2406" s="176">
        <f t="shared" si="405"/>
        <v>12.24</v>
      </c>
    </row>
    <row r="2407" spans="1:7" ht="14.25" x14ac:dyDescent="0.2">
      <c r="A2407" s="175" t="s">
        <v>3595</v>
      </c>
      <c r="B2407" s="152" t="s">
        <v>3596</v>
      </c>
      <c r="C2407" s="151" t="s">
        <v>68</v>
      </c>
      <c r="D2407" s="151" t="s">
        <v>1582</v>
      </c>
      <c r="E2407" s="153">
        <v>0.85699999999999998</v>
      </c>
      <c r="F2407" s="154">
        <v>30.18</v>
      </c>
      <c r="G2407" s="176">
        <f t="shared" si="405"/>
        <v>25.864259999999998</v>
      </c>
    </row>
    <row r="2408" spans="1:7" ht="14.25" x14ac:dyDescent="0.2">
      <c r="A2408" s="177"/>
      <c r="B2408" s="178"/>
      <c r="C2408" s="178"/>
      <c r="D2408" s="178"/>
      <c r="E2408" s="557" t="s">
        <v>2892</v>
      </c>
      <c r="F2408" s="557"/>
      <c r="G2408" s="179">
        <f>SUM(G2401:G2407)</f>
        <v>848.36986000000002</v>
      </c>
    </row>
    <row r="2409" spans="1:7" ht="28.5" x14ac:dyDescent="0.2">
      <c r="A2409" s="558" t="s">
        <v>2893</v>
      </c>
      <c r="B2409" s="559"/>
      <c r="C2409" s="150" t="s">
        <v>2874</v>
      </c>
      <c r="D2409" s="150" t="s">
        <v>2875</v>
      </c>
      <c r="E2409" s="150" t="s">
        <v>2876</v>
      </c>
      <c r="F2409" s="150" t="s">
        <v>2877</v>
      </c>
      <c r="G2409" s="174" t="s">
        <v>127</v>
      </c>
    </row>
    <row r="2410" spans="1:7" ht="14.25" x14ac:dyDescent="0.2">
      <c r="A2410" s="175" t="s">
        <v>2954</v>
      </c>
      <c r="B2410" s="152" t="s">
        <v>1510</v>
      </c>
      <c r="C2410" s="151" t="s">
        <v>68</v>
      </c>
      <c r="D2410" s="151" t="s">
        <v>1489</v>
      </c>
      <c r="E2410" s="153">
        <v>1</v>
      </c>
      <c r="F2410" s="154">
        <v>30.24</v>
      </c>
      <c r="G2410" s="176">
        <f t="shared" ref="G2410:G2417" si="406">F2410*E2410</f>
        <v>30.24</v>
      </c>
    </row>
    <row r="2411" spans="1:7" ht="14.25" x14ac:dyDescent="0.2">
      <c r="A2411" s="175" t="s">
        <v>3538</v>
      </c>
      <c r="B2411" s="152" t="s">
        <v>3539</v>
      </c>
      <c r="C2411" s="151" t="s">
        <v>68</v>
      </c>
      <c r="D2411" s="151" t="s">
        <v>1489</v>
      </c>
      <c r="E2411" s="153">
        <v>1</v>
      </c>
      <c r="F2411" s="154">
        <v>32.020000000000003</v>
      </c>
      <c r="G2411" s="176">
        <f t="shared" si="406"/>
        <v>32.020000000000003</v>
      </c>
    </row>
    <row r="2412" spans="1:7" ht="14.25" x14ac:dyDescent="0.2">
      <c r="A2412" s="175" t="s">
        <v>3071</v>
      </c>
      <c r="B2412" s="152" t="s">
        <v>3072</v>
      </c>
      <c r="C2412" s="151" t="s">
        <v>68</v>
      </c>
      <c r="D2412" s="151" t="s">
        <v>1489</v>
      </c>
      <c r="E2412" s="153">
        <v>2</v>
      </c>
      <c r="F2412" s="154">
        <v>30.3</v>
      </c>
      <c r="G2412" s="176">
        <f t="shared" si="406"/>
        <v>60.6</v>
      </c>
    </row>
    <row r="2413" spans="1:7" ht="14.25" x14ac:dyDescent="0.2">
      <c r="A2413" s="175" t="s">
        <v>2945</v>
      </c>
      <c r="B2413" s="152" t="s">
        <v>1491</v>
      </c>
      <c r="C2413" s="151" t="s">
        <v>68</v>
      </c>
      <c r="D2413" s="151" t="s">
        <v>1489</v>
      </c>
      <c r="E2413" s="153">
        <v>2</v>
      </c>
      <c r="F2413" s="154">
        <v>32.17</v>
      </c>
      <c r="G2413" s="176">
        <f t="shared" si="406"/>
        <v>64.34</v>
      </c>
    </row>
    <row r="2414" spans="1:7" ht="14.25" x14ac:dyDescent="0.2">
      <c r="A2414" s="175" t="s">
        <v>2898</v>
      </c>
      <c r="B2414" s="152" t="s">
        <v>1599</v>
      </c>
      <c r="C2414" s="151" t="s">
        <v>68</v>
      </c>
      <c r="D2414" s="151" t="s">
        <v>1489</v>
      </c>
      <c r="E2414" s="153">
        <v>5</v>
      </c>
      <c r="F2414" s="154">
        <v>32.57</v>
      </c>
      <c r="G2414" s="176">
        <f t="shared" si="406"/>
        <v>162.85</v>
      </c>
    </row>
    <row r="2415" spans="1:7" ht="14.25" x14ac:dyDescent="0.2">
      <c r="A2415" s="175" t="s">
        <v>3199</v>
      </c>
      <c r="B2415" s="152" t="s">
        <v>1975</v>
      </c>
      <c r="C2415" s="151" t="s">
        <v>68</v>
      </c>
      <c r="D2415" s="151" t="s">
        <v>1489</v>
      </c>
      <c r="E2415" s="153">
        <v>2</v>
      </c>
      <c r="F2415" s="154">
        <v>37.590000000000003</v>
      </c>
      <c r="G2415" s="176">
        <f t="shared" si="406"/>
        <v>75.180000000000007</v>
      </c>
    </row>
    <row r="2416" spans="1:7" ht="14.25" x14ac:dyDescent="0.2">
      <c r="A2416" s="175" t="s">
        <v>3038</v>
      </c>
      <c r="B2416" s="152" t="s">
        <v>3039</v>
      </c>
      <c r="C2416" s="151" t="s">
        <v>68</v>
      </c>
      <c r="D2416" s="151" t="s">
        <v>1489</v>
      </c>
      <c r="E2416" s="153">
        <v>1</v>
      </c>
      <c r="F2416" s="154">
        <v>32.950000000000003</v>
      </c>
      <c r="G2416" s="176">
        <f t="shared" si="406"/>
        <v>32.950000000000003</v>
      </c>
    </row>
    <row r="2417" spans="1:7" ht="14.25" x14ac:dyDescent="0.2">
      <c r="A2417" s="175" t="s">
        <v>2900</v>
      </c>
      <c r="B2417" s="152" t="s">
        <v>1487</v>
      </c>
      <c r="C2417" s="151" t="s">
        <v>68</v>
      </c>
      <c r="D2417" s="151" t="s">
        <v>1489</v>
      </c>
      <c r="E2417" s="153">
        <v>1</v>
      </c>
      <c r="F2417" s="154">
        <v>28.17</v>
      </c>
      <c r="G2417" s="176">
        <f t="shared" si="406"/>
        <v>28.17</v>
      </c>
    </row>
    <row r="2418" spans="1:7" ht="14.25" x14ac:dyDescent="0.2">
      <c r="A2418" s="177"/>
      <c r="B2418" s="178"/>
      <c r="C2418" s="178"/>
      <c r="D2418" s="178"/>
      <c r="E2418" s="557" t="s">
        <v>2902</v>
      </c>
      <c r="F2418" s="557"/>
      <c r="G2418" s="179">
        <f>SUM(G2410:G2417)</f>
        <v>486.35</v>
      </c>
    </row>
    <row r="2419" spans="1:7" ht="28.5" x14ac:dyDescent="0.2">
      <c r="A2419" s="558" t="s">
        <v>2903</v>
      </c>
      <c r="B2419" s="559"/>
      <c r="C2419" s="150" t="s">
        <v>2874</v>
      </c>
      <c r="D2419" s="150" t="s">
        <v>2875</v>
      </c>
      <c r="E2419" s="150" t="s">
        <v>2876</v>
      </c>
      <c r="F2419" s="150" t="s">
        <v>2877</v>
      </c>
      <c r="G2419" s="174" t="s">
        <v>127</v>
      </c>
    </row>
    <row r="2420" spans="1:7" ht="14.25" x14ac:dyDescent="0.2">
      <c r="A2420" s="175" t="s">
        <v>3597</v>
      </c>
      <c r="B2420" s="152" t="s">
        <v>3598</v>
      </c>
      <c r="C2420" s="151" t="s">
        <v>68</v>
      </c>
      <c r="D2420" s="151" t="s">
        <v>1</v>
      </c>
      <c r="E2420" s="153">
        <v>1</v>
      </c>
      <c r="F2420" s="154">
        <v>4382.3</v>
      </c>
      <c r="G2420" s="176">
        <f t="shared" ref="G2420" si="407">F2420*E2420</f>
        <v>4382.3</v>
      </c>
    </row>
    <row r="2421" spans="1:7" ht="14.25" x14ac:dyDescent="0.2">
      <c r="A2421" s="177"/>
      <c r="B2421" s="178"/>
      <c r="C2421" s="178"/>
      <c r="D2421" s="178"/>
      <c r="E2421" s="557" t="s">
        <v>2906</v>
      </c>
      <c r="F2421" s="557"/>
      <c r="G2421" s="179">
        <f>G2420</f>
        <v>4382.3</v>
      </c>
    </row>
    <row r="2422" spans="1:7" ht="15" thickBot="1" x14ac:dyDescent="0.25">
      <c r="A2422" s="185"/>
      <c r="B2422" s="186"/>
      <c r="C2422" s="186"/>
      <c r="D2422" s="186"/>
      <c r="E2422" s="584" t="s">
        <v>2907</v>
      </c>
      <c r="F2422" s="584"/>
      <c r="G2422" s="187">
        <f>SUM(G2421,G2418,G2408)</f>
        <v>5717.0198600000003</v>
      </c>
    </row>
    <row r="2423" spans="1:7" ht="14.25" x14ac:dyDescent="0.2">
      <c r="A2423" s="74"/>
      <c r="B2423" s="74"/>
      <c r="C2423" s="74"/>
      <c r="D2423" s="74"/>
      <c r="E2423" s="74"/>
      <c r="F2423" s="74"/>
      <c r="G2423" s="74"/>
    </row>
    <row r="2424" spans="1:7" ht="14.25" x14ac:dyDescent="0.2">
      <c r="A2424" s="74"/>
      <c r="B2424" s="74"/>
      <c r="C2424" s="74"/>
      <c r="D2424" s="74"/>
      <c r="E2424" s="74"/>
      <c r="F2424" s="74"/>
      <c r="G2424" s="74"/>
    </row>
    <row r="2425" spans="1:7" ht="14.25" x14ac:dyDescent="0.2">
      <c r="A2425" s="74"/>
      <c r="B2425" s="74"/>
      <c r="C2425" s="74"/>
      <c r="D2425" s="74"/>
      <c r="E2425" s="74"/>
      <c r="F2425" s="74"/>
      <c r="G2425" s="74"/>
    </row>
    <row r="2426" spans="1:7" ht="14.25" x14ac:dyDescent="0.2">
      <c r="A2426" s="74"/>
      <c r="B2426" s="74"/>
      <c r="C2426" s="74"/>
      <c r="D2426" s="74"/>
      <c r="E2426" s="74"/>
      <c r="F2426" s="74"/>
      <c r="G2426" s="74"/>
    </row>
    <row r="2427" spans="1:7" ht="14.25" x14ac:dyDescent="0.2">
      <c r="A2427" s="74"/>
      <c r="B2427" s="74"/>
      <c r="C2427" s="74"/>
      <c r="D2427" s="74"/>
      <c r="E2427" s="74"/>
      <c r="F2427" s="74"/>
      <c r="G2427" s="74"/>
    </row>
    <row r="2428" spans="1:7" ht="14.25" x14ac:dyDescent="0.2">
      <c r="A2428" s="74"/>
      <c r="B2428" s="74"/>
      <c r="C2428" s="74"/>
      <c r="D2428" s="74"/>
      <c r="E2428" s="74"/>
      <c r="F2428" s="74"/>
      <c r="G2428" s="74"/>
    </row>
    <row r="2429" spans="1:7" ht="14.25" x14ac:dyDescent="0.2">
      <c r="A2429" s="74"/>
      <c r="B2429" s="74"/>
      <c r="C2429" s="74"/>
      <c r="D2429" s="74"/>
      <c r="E2429" s="74"/>
      <c r="F2429" s="74"/>
      <c r="G2429" s="74"/>
    </row>
    <row r="2430" spans="1:7" ht="14.25" x14ac:dyDescent="0.2">
      <c r="A2430" s="74"/>
      <c r="B2430" s="74"/>
      <c r="C2430" s="74"/>
      <c r="D2430" s="74"/>
      <c r="E2430" s="74"/>
      <c r="F2430" s="74"/>
      <c r="G2430" s="74"/>
    </row>
    <row r="2431" spans="1:7" ht="14.25" x14ac:dyDescent="0.2">
      <c r="A2431" s="74"/>
      <c r="B2431" s="74"/>
      <c r="C2431" s="74"/>
      <c r="D2431" s="74"/>
      <c r="E2431" s="74"/>
      <c r="F2431" s="74"/>
      <c r="G2431" s="74"/>
    </row>
    <row r="2432" spans="1:7" ht="14.25" x14ac:dyDescent="0.2">
      <c r="A2432" s="74"/>
      <c r="B2432" s="74"/>
      <c r="C2432" s="74"/>
      <c r="D2432" s="74"/>
      <c r="E2432" s="74"/>
      <c r="F2432" s="74"/>
      <c r="G2432" s="74"/>
    </row>
    <row r="2433" spans="1:7" ht="14.25" x14ac:dyDescent="0.2">
      <c r="A2433" s="74"/>
      <c r="B2433" s="74"/>
      <c r="C2433" s="74"/>
      <c r="D2433" s="74"/>
      <c r="E2433" s="74"/>
      <c r="F2433" s="74"/>
      <c r="G2433" s="74"/>
    </row>
    <row r="2434" spans="1:7" ht="14.25" x14ac:dyDescent="0.2">
      <c r="A2434" s="74"/>
      <c r="B2434" s="74"/>
      <c r="C2434" s="74"/>
      <c r="D2434" s="74"/>
      <c r="E2434" s="74"/>
      <c r="F2434" s="74"/>
      <c r="G2434" s="74"/>
    </row>
    <row r="2435" spans="1:7" ht="14.25" x14ac:dyDescent="0.2">
      <c r="A2435" s="74"/>
      <c r="B2435" s="74"/>
      <c r="C2435" s="74"/>
      <c r="D2435" s="74"/>
      <c r="E2435" s="74"/>
      <c r="F2435" s="74"/>
      <c r="G2435" s="74"/>
    </row>
    <row r="2436" spans="1:7" ht="14.25" x14ac:dyDescent="0.2">
      <c r="A2436" s="74"/>
      <c r="B2436" s="74"/>
      <c r="C2436" s="74"/>
      <c r="D2436" s="74"/>
      <c r="E2436" s="74"/>
      <c r="F2436" s="74"/>
      <c r="G2436" s="74"/>
    </row>
    <row r="2437" spans="1:7" ht="14.25" x14ac:dyDescent="0.2">
      <c r="A2437" s="74"/>
      <c r="B2437" s="74"/>
      <c r="C2437" s="74"/>
      <c r="D2437" s="74"/>
      <c r="E2437" s="74"/>
      <c r="F2437" s="74"/>
      <c r="G2437" s="74"/>
    </row>
    <row r="2438" spans="1:7" ht="14.25" x14ac:dyDescent="0.2">
      <c r="A2438" s="74"/>
      <c r="B2438" s="74"/>
      <c r="C2438" s="74"/>
      <c r="D2438" s="74"/>
      <c r="E2438" s="74"/>
      <c r="F2438" s="74"/>
      <c r="G2438" s="74"/>
    </row>
    <row r="2439" spans="1:7" ht="14.25" x14ac:dyDescent="0.2">
      <c r="A2439" s="74"/>
      <c r="B2439" s="74"/>
      <c r="C2439" s="74"/>
      <c r="D2439" s="74"/>
      <c r="E2439" s="74"/>
      <c r="F2439" s="74"/>
      <c r="G2439" s="74"/>
    </row>
    <row r="2440" spans="1:7" ht="14.25" x14ac:dyDescent="0.2">
      <c r="A2440" s="74"/>
      <c r="B2440" s="74"/>
      <c r="C2440" s="74"/>
      <c r="D2440" s="74"/>
      <c r="E2440" s="74"/>
      <c r="F2440" s="74"/>
      <c r="G2440" s="74"/>
    </row>
    <row r="2441" spans="1:7" ht="14.25" x14ac:dyDescent="0.2">
      <c r="A2441" s="74"/>
      <c r="B2441" s="74"/>
      <c r="C2441" s="74"/>
      <c r="D2441" s="74"/>
      <c r="E2441" s="74"/>
      <c r="F2441" s="74"/>
      <c r="G2441" s="74"/>
    </row>
    <row r="2442" spans="1:7" ht="14.25" x14ac:dyDescent="0.2">
      <c r="A2442" s="74"/>
      <c r="B2442" s="74"/>
      <c r="C2442" s="74"/>
      <c r="D2442" s="74"/>
      <c r="E2442" s="74"/>
      <c r="F2442" s="74"/>
      <c r="G2442" s="74"/>
    </row>
    <row r="2443" spans="1:7" ht="14.25" x14ac:dyDescent="0.2">
      <c r="A2443" s="74"/>
      <c r="B2443" s="74"/>
      <c r="C2443" s="74"/>
      <c r="D2443" s="74"/>
      <c r="E2443" s="74"/>
      <c r="F2443" s="74"/>
      <c r="G2443" s="74"/>
    </row>
    <row r="2444" spans="1:7" ht="14.25" x14ac:dyDescent="0.2">
      <c r="A2444" s="74"/>
      <c r="B2444" s="74"/>
      <c r="C2444" s="74"/>
      <c r="D2444" s="74"/>
      <c r="E2444" s="74"/>
      <c r="F2444" s="74"/>
      <c r="G2444" s="74"/>
    </row>
    <row r="2445" spans="1:7" ht="14.25" x14ac:dyDescent="0.2">
      <c r="A2445" s="74"/>
      <c r="B2445" s="74"/>
      <c r="C2445" s="74"/>
      <c r="D2445" s="74"/>
      <c r="E2445" s="74"/>
      <c r="F2445" s="74"/>
      <c r="G2445" s="74"/>
    </row>
    <row r="2446" spans="1:7" ht="14.25" x14ac:dyDescent="0.2">
      <c r="A2446" s="74"/>
      <c r="B2446" s="74"/>
      <c r="C2446" s="74"/>
      <c r="D2446" s="74"/>
      <c r="E2446" s="74"/>
      <c r="F2446" s="74"/>
      <c r="G2446" s="74"/>
    </row>
    <row r="2447" spans="1:7" ht="14.25" x14ac:dyDescent="0.2">
      <c r="A2447" s="74"/>
      <c r="B2447" s="74"/>
      <c r="C2447" s="74"/>
      <c r="D2447" s="74"/>
      <c r="E2447" s="74"/>
      <c r="F2447" s="74"/>
      <c r="G2447" s="74"/>
    </row>
    <row r="2448" spans="1:7" ht="14.25" x14ac:dyDescent="0.2">
      <c r="A2448" s="74"/>
      <c r="B2448" s="74"/>
      <c r="C2448" s="74"/>
      <c r="D2448" s="74"/>
      <c r="E2448" s="74"/>
      <c r="F2448" s="74"/>
      <c r="G2448" s="74"/>
    </row>
    <row r="2449" spans="1:7" ht="14.25" x14ac:dyDescent="0.2">
      <c r="A2449" s="74"/>
      <c r="B2449" s="74"/>
      <c r="C2449" s="74"/>
      <c r="D2449" s="74"/>
      <c r="E2449" s="74"/>
      <c r="F2449" s="74"/>
      <c r="G2449" s="74"/>
    </row>
    <row r="2450" spans="1:7" ht="14.25" x14ac:dyDescent="0.2">
      <c r="A2450" s="74"/>
      <c r="B2450" s="74"/>
      <c r="C2450" s="74"/>
      <c r="D2450" s="74"/>
      <c r="E2450" s="74"/>
      <c r="F2450" s="74"/>
      <c r="G2450" s="74"/>
    </row>
    <row r="2451" spans="1:7" ht="14.25" x14ac:dyDescent="0.2">
      <c r="A2451" s="74"/>
      <c r="B2451" s="74"/>
      <c r="C2451" s="74"/>
      <c r="D2451" s="74"/>
      <c r="E2451" s="74"/>
      <c r="F2451" s="74"/>
      <c r="G2451" s="74"/>
    </row>
  </sheetData>
  <mergeCells count="1466">
    <mergeCell ref="E2418:F2418"/>
    <mergeCell ref="A2419:B2419"/>
    <mergeCell ref="E2421:F2421"/>
    <mergeCell ref="E2422:F2422"/>
    <mergeCell ref="E2397:F2397"/>
    <mergeCell ref="C2398:D2398"/>
    <mergeCell ref="A2399:G2399"/>
    <mergeCell ref="A2400:B2400"/>
    <mergeCell ref="E2408:F2408"/>
    <mergeCell ref="A2409:B2409"/>
    <mergeCell ref="C2385:D2385"/>
    <mergeCell ref="A2386:G2386"/>
    <mergeCell ref="A2387:B2387"/>
    <mergeCell ref="E2392:F2392"/>
    <mergeCell ref="A2393:B2393"/>
    <mergeCell ref="E2396:F2396"/>
    <mergeCell ref="A2373:G2373"/>
    <mergeCell ref="A2374:B2374"/>
    <mergeCell ref="E2379:F2379"/>
    <mergeCell ref="A2380:B2380"/>
    <mergeCell ref="E2383:F2383"/>
    <mergeCell ref="E2384:F2384"/>
    <mergeCell ref="A2364:B2364"/>
    <mergeCell ref="E2367:F2367"/>
    <mergeCell ref="A2368:B2368"/>
    <mergeCell ref="E2370:F2370"/>
    <mergeCell ref="E2371:F2371"/>
    <mergeCell ref="C2372:D2372"/>
    <mergeCell ref="C2355:D2355"/>
    <mergeCell ref="A2356:G2356"/>
    <mergeCell ref="A2357:B2357"/>
    <mergeCell ref="E2360:F2360"/>
    <mergeCell ref="A2361:B2361"/>
    <mergeCell ref="E2363:F2363"/>
    <mergeCell ref="E2344:F2344"/>
    <mergeCell ref="A2345:B2345"/>
    <mergeCell ref="E2348:F2348"/>
    <mergeCell ref="A2349:B2349"/>
    <mergeCell ref="E2353:F2353"/>
    <mergeCell ref="E2354:F2354"/>
    <mergeCell ref="A2335:B2335"/>
    <mergeCell ref="E2338:F2338"/>
    <mergeCell ref="E2339:F2339"/>
    <mergeCell ref="C2340:D2340"/>
    <mergeCell ref="A2341:G2341"/>
    <mergeCell ref="A2342:B2342"/>
    <mergeCell ref="E2327:F2327"/>
    <mergeCell ref="E2328:F2328"/>
    <mergeCell ref="C2329:D2329"/>
    <mergeCell ref="A2330:G2330"/>
    <mergeCell ref="A2331:B2331"/>
    <mergeCell ref="E2334:F2334"/>
    <mergeCell ref="A2309:G2309"/>
    <mergeCell ref="A2310:B2310"/>
    <mergeCell ref="E2318:F2318"/>
    <mergeCell ref="A2319:B2319"/>
    <mergeCell ref="E2323:F2323"/>
    <mergeCell ref="A2324:B2324"/>
    <mergeCell ref="A2300:B2300"/>
    <mergeCell ref="E2302:F2302"/>
    <mergeCell ref="A2303:B2303"/>
    <mergeCell ref="E2306:F2306"/>
    <mergeCell ref="E2307:F2307"/>
    <mergeCell ref="C2308:D2308"/>
    <mergeCell ref="E2292:F2292"/>
    <mergeCell ref="E2293:F2293"/>
    <mergeCell ref="C2294:D2294"/>
    <mergeCell ref="A2295:G2295"/>
    <mergeCell ref="A2296:B2296"/>
    <mergeCell ref="E2299:F2299"/>
    <mergeCell ref="E2282:F2282"/>
    <mergeCell ref="C2283:D2283"/>
    <mergeCell ref="A2284:G2284"/>
    <mergeCell ref="A2285:B2285"/>
    <mergeCell ref="E2289:F2289"/>
    <mergeCell ref="A2290:B2290"/>
    <mergeCell ref="C2272:D2272"/>
    <mergeCell ref="A2273:G2273"/>
    <mergeCell ref="A2274:B2274"/>
    <mergeCell ref="E2277:F2277"/>
    <mergeCell ref="A2278:B2278"/>
    <mergeCell ref="E2281:F2281"/>
    <mergeCell ref="A2261:G2261"/>
    <mergeCell ref="A2262:B2262"/>
    <mergeCell ref="E2266:F2266"/>
    <mergeCell ref="A2267:B2267"/>
    <mergeCell ref="E2270:F2270"/>
    <mergeCell ref="E2271:F2271"/>
    <mergeCell ref="A2246:B2246"/>
    <mergeCell ref="E2255:F2255"/>
    <mergeCell ref="A2256:B2256"/>
    <mergeCell ref="E2258:F2258"/>
    <mergeCell ref="E2259:F2259"/>
    <mergeCell ref="C2260:D2260"/>
    <mergeCell ref="E2222:F2222"/>
    <mergeCell ref="E2223:F2223"/>
    <mergeCell ref="C2224:D2224"/>
    <mergeCell ref="A2225:G2225"/>
    <mergeCell ref="A2226:B2226"/>
    <mergeCell ref="E2245:F2245"/>
    <mergeCell ref="E2213:F2213"/>
    <mergeCell ref="C2214:D2214"/>
    <mergeCell ref="A2215:G2215"/>
    <mergeCell ref="A2216:B2216"/>
    <mergeCell ref="E2218:F2218"/>
    <mergeCell ref="A2219:B2219"/>
    <mergeCell ref="C2204:D2204"/>
    <mergeCell ref="A2205:G2205"/>
    <mergeCell ref="A2206:B2206"/>
    <mergeCell ref="E2208:F2208"/>
    <mergeCell ref="A2209:B2209"/>
    <mergeCell ref="E2212:F2212"/>
    <mergeCell ref="A2195:G2195"/>
    <mergeCell ref="A2196:B2196"/>
    <mergeCell ref="E2198:F2198"/>
    <mergeCell ref="A2199:B2199"/>
    <mergeCell ref="E2202:F2202"/>
    <mergeCell ref="E2203:F2203"/>
    <mergeCell ref="A2179:B2179"/>
    <mergeCell ref="E2188:F2188"/>
    <mergeCell ref="A2189:B2189"/>
    <mergeCell ref="E2192:F2192"/>
    <mergeCell ref="E2193:F2193"/>
    <mergeCell ref="C2194:D2194"/>
    <mergeCell ref="E2171:F2171"/>
    <mergeCell ref="A2172:B2172"/>
    <mergeCell ref="E2175:F2175"/>
    <mergeCell ref="E2176:F2176"/>
    <mergeCell ref="C2177:D2177"/>
    <mergeCell ref="A2178:G2178"/>
    <mergeCell ref="E2155:F2155"/>
    <mergeCell ref="E2156:F2156"/>
    <mergeCell ref="E2146:F2146"/>
    <mergeCell ref="C2147:D2147"/>
    <mergeCell ref="A2148:G2148"/>
    <mergeCell ref="A2149:B2149"/>
    <mergeCell ref="E2151:F2151"/>
    <mergeCell ref="A2152:B2152"/>
    <mergeCell ref="A2162:B2162"/>
    <mergeCell ref="E2165:F2165"/>
    <mergeCell ref="E2166:F2166"/>
    <mergeCell ref="C2167:D2167"/>
    <mergeCell ref="A2168:G2168"/>
    <mergeCell ref="A2169:B2169"/>
    <mergeCell ref="C2157:D2157"/>
    <mergeCell ref="A2158:G2158"/>
    <mergeCell ref="A2159:B2159"/>
    <mergeCell ref="E2161:F2161"/>
    <mergeCell ref="C2137:D2137"/>
    <mergeCell ref="A2138:G2138"/>
    <mergeCell ref="A2139:B2139"/>
    <mergeCell ref="E2141:F2141"/>
    <mergeCell ref="A2142:B2142"/>
    <mergeCell ref="E2145:F2145"/>
    <mergeCell ref="A2128:G2128"/>
    <mergeCell ref="A2129:B2129"/>
    <mergeCell ref="E2131:F2131"/>
    <mergeCell ref="A2132:B2132"/>
    <mergeCell ref="E2135:F2135"/>
    <mergeCell ref="E2136:F2136"/>
    <mergeCell ref="A2120:B2120"/>
    <mergeCell ref="E2122:F2122"/>
    <mergeCell ref="A2123:B2123"/>
    <mergeCell ref="E2125:F2125"/>
    <mergeCell ref="E2126:F2126"/>
    <mergeCell ref="C2127:D2127"/>
    <mergeCell ref="E2112:F2112"/>
    <mergeCell ref="A2113:B2113"/>
    <mergeCell ref="E2116:F2116"/>
    <mergeCell ref="E2117:F2117"/>
    <mergeCell ref="C2118:D2118"/>
    <mergeCell ref="A2119:G2119"/>
    <mergeCell ref="A2102:B2102"/>
    <mergeCell ref="E2106:F2106"/>
    <mergeCell ref="E2107:F2107"/>
    <mergeCell ref="C2108:D2108"/>
    <mergeCell ref="A2109:G2109"/>
    <mergeCell ref="A2110:B2110"/>
    <mergeCell ref="E2095:F2095"/>
    <mergeCell ref="E2096:F2096"/>
    <mergeCell ref="C2097:D2097"/>
    <mergeCell ref="A2098:G2098"/>
    <mergeCell ref="A2099:B2099"/>
    <mergeCell ref="E2101:F2101"/>
    <mergeCell ref="E2085:F2085"/>
    <mergeCell ref="C2086:D2086"/>
    <mergeCell ref="A2087:G2087"/>
    <mergeCell ref="A2088:B2088"/>
    <mergeCell ref="E2091:F2091"/>
    <mergeCell ref="A2092:B2092"/>
    <mergeCell ref="C2077:D2077"/>
    <mergeCell ref="A2078:G2078"/>
    <mergeCell ref="A2079:B2079"/>
    <mergeCell ref="E2081:F2081"/>
    <mergeCell ref="A2082:B2082"/>
    <mergeCell ref="E2084:F2084"/>
    <mergeCell ref="A2067:G2067"/>
    <mergeCell ref="A2068:B2068"/>
    <mergeCell ref="E2071:F2071"/>
    <mergeCell ref="A2072:B2072"/>
    <mergeCell ref="E2075:F2075"/>
    <mergeCell ref="E2076:F2076"/>
    <mergeCell ref="A2057:B2057"/>
    <mergeCell ref="E2060:F2060"/>
    <mergeCell ref="A2061:B2061"/>
    <mergeCell ref="E2064:F2064"/>
    <mergeCell ref="E2065:F2065"/>
    <mergeCell ref="C2066:D2066"/>
    <mergeCell ref="E2049:F2049"/>
    <mergeCell ref="A2050:B2050"/>
    <mergeCell ref="E2053:F2053"/>
    <mergeCell ref="E2054:F2054"/>
    <mergeCell ref="C2055:D2055"/>
    <mergeCell ref="A2056:G2056"/>
    <mergeCell ref="A2040:B2040"/>
    <mergeCell ref="E2043:F2043"/>
    <mergeCell ref="E2044:F2044"/>
    <mergeCell ref="C2045:D2045"/>
    <mergeCell ref="A2046:G2046"/>
    <mergeCell ref="A2047:B2047"/>
    <mergeCell ref="E2032:F2032"/>
    <mergeCell ref="E2033:F2033"/>
    <mergeCell ref="C2034:D2034"/>
    <mergeCell ref="A2035:G2035"/>
    <mergeCell ref="A2036:B2036"/>
    <mergeCell ref="E2039:F2039"/>
    <mergeCell ref="E2022:F2022"/>
    <mergeCell ref="C2023:D2023"/>
    <mergeCell ref="A2024:G2024"/>
    <mergeCell ref="A2025:B2025"/>
    <mergeCell ref="E2028:F2028"/>
    <mergeCell ref="A2029:B2029"/>
    <mergeCell ref="A2011:B2011"/>
    <mergeCell ref="E2014:F2014"/>
    <mergeCell ref="A2015:B2015"/>
    <mergeCell ref="E2018:F2018"/>
    <mergeCell ref="A2019:B2019"/>
    <mergeCell ref="E2021:F2021"/>
    <mergeCell ref="C1981:D1981"/>
    <mergeCell ref="A1982:G1982"/>
    <mergeCell ref="E1980:F1980"/>
    <mergeCell ref="A1969:B1969"/>
    <mergeCell ref="E1972:F1972"/>
    <mergeCell ref="A1973:B1973"/>
    <mergeCell ref="E1976:F1976"/>
    <mergeCell ref="A1977:B1977"/>
    <mergeCell ref="E1979:F1979"/>
    <mergeCell ref="E2004:F2004"/>
    <mergeCell ref="A2005:B2005"/>
    <mergeCell ref="E2007:F2007"/>
    <mergeCell ref="E2008:F2008"/>
    <mergeCell ref="C2009:D2009"/>
    <mergeCell ref="A2010:G2010"/>
    <mergeCell ref="E1994:F1994"/>
    <mergeCell ref="C1995:D1995"/>
    <mergeCell ref="A1996:G1996"/>
    <mergeCell ref="A1997:B1997"/>
    <mergeCell ref="E2000:F2000"/>
    <mergeCell ref="A2001:B2001"/>
    <mergeCell ref="A1983:B1983"/>
    <mergeCell ref="E1986:F1986"/>
    <mergeCell ref="A1987:B1987"/>
    <mergeCell ref="E1990:F1990"/>
    <mergeCell ref="A1991:B1991"/>
    <mergeCell ref="E1993:F1993"/>
    <mergeCell ref="E1961:F1961"/>
    <mergeCell ref="A1962:B1962"/>
    <mergeCell ref="E1965:F1965"/>
    <mergeCell ref="E1966:F1966"/>
    <mergeCell ref="C1967:D1967"/>
    <mergeCell ref="A1968:G1968"/>
    <mergeCell ref="A1952:B1952"/>
    <mergeCell ref="E1955:F1955"/>
    <mergeCell ref="E1956:F1956"/>
    <mergeCell ref="C1957:D1957"/>
    <mergeCell ref="A1958:G1958"/>
    <mergeCell ref="A1959:B1959"/>
    <mergeCell ref="E1945:F1945"/>
    <mergeCell ref="E1946:F1946"/>
    <mergeCell ref="C1947:D1947"/>
    <mergeCell ref="A1948:G1948"/>
    <mergeCell ref="A1949:B1949"/>
    <mergeCell ref="E1951:F1951"/>
    <mergeCell ref="E1936:F1936"/>
    <mergeCell ref="C1937:D1937"/>
    <mergeCell ref="A1938:G1938"/>
    <mergeCell ref="A1939:B1939"/>
    <mergeCell ref="E1941:F1941"/>
    <mergeCell ref="A1942:B1942"/>
    <mergeCell ref="A1926:B1926"/>
    <mergeCell ref="E1928:F1928"/>
    <mergeCell ref="A1929:B1929"/>
    <mergeCell ref="E1932:F1932"/>
    <mergeCell ref="A1933:B1933"/>
    <mergeCell ref="E1935:F1935"/>
    <mergeCell ref="E1919:F1919"/>
    <mergeCell ref="A1920:B1920"/>
    <mergeCell ref="E1922:F1922"/>
    <mergeCell ref="E1923:F1923"/>
    <mergeCell ref="C1924:D1924"/>
    <mergeCell ref="A1925:G1925"/>
    <mergeCell ref="E1910:F1910"/>
    <mergeCell ref="C1911:D1911"/>
    <mergeCell ref="A1912:G1912"/>
    <mergeCell ref="A1913:B1913"/>
    <mergeCell ref="E1915:F1915"/>
    <mergeCell ref="A1916:B1916"/>
    <mergeCell ref="A1900:B1900"/>
    <mergeCell ref="E1902:F1902"/>
    <mergeCell ref="A1903:B1903"/>
    <mergeCell ref="E1906:F1906"/>
    <mergeCell ref="A1907:B1907"/>
    <mergeCell ref="E1909:F1909"/>
    <mergeCell ref="E1893:F1893"/>
    <mergeCell ref="A1894:B1894"/>
    <mergeCell ref="E1896:F1896"/>
    <mergeCell ref="E1897:F1897"/>
    <mergeCell ref="C1898:D1898"/>
    <mergeCell ref="A1899:G1899"/>
    <mergeCell ref="E1884:F1884"/>
    <mergeCell ref="C1885:D1885"/>
    <mergeCell ref="A1886:G1886"/>
    <mergeCell ref="A1887:B1887"/>
    <mergeCell ref="E1889:F1889"/>
    <mergeCell ref="A1890:B1890"/>
    <mergeCell ref="A1874:B1874"/>
    <mergeCell ref="E1876:F1876"/>
    <mergeCell ref="A1877:B1877"/>
    <mergeCell ref="E1880:F1880"/>
    <mergeCell ref="A1881:B1881"/>
    <mergeCell ref="E1883:F1883"/>
    <mergeCell ref="E1867:F1867"/>
    <mergeCell ref="A1868:B1868"/>
    <mergeCell ref="E1870:F1870"/>
    <mergeCell ref="E1871:F1871"/>
    <mergeCell ref="C1872:D1872"/>
    <mergeCell ref="A1873:G1873"/>
    <mergeCell ref="E1858:F1858"/>
    <mergeCell ref="C1859:D1859"/>
    <mergeCell ref="A1860:G1860"/>
    <mergeCell ref="A1861:B1861"/>
    <mergeCell ref="E1863:F1863"/>
    <mergeCell ref="A1864:B1864"/>
    <mergeCell ref="C1849:D1849"/>
    <mergeCell ref="A1850:G1850"/>
    <mergeCell ref="A1851:B1851"/>
    <mergeCell ref="E1853:F1853"/>
    <mergeCell ref="A1854:B1854"/>
    <mergeCell ref="E1857:F1857"/>
    <mergeCell ref="A1840:G1840"/>
    <mergeCell ref="A1841:B1841"/>
    <mergeCell ref="E1843:F1843"/>
    <mergeCell ref="A1844:B1844"/>
    <mergeCell ref="E1847:F1847"/>
    <mergeCell ref="E1848:F1848"/>
    <mergeCell ref="A1830:B1830"/>
    <mergeCell ref="E1833:F1833"/>
    <mergeCell ref="A1834:B1834"/>
    <mergeCell ref="E1837:F1837"/>
    <mergeCell ref="E1838:F1838"/>
    <mergeCell ref="C1839:D1839"/>
    <mergeCell ref="E1822:F1822"/>
    <mergeCell ref="A1823:B1823"/>
    <mergeCell ref="E1826:F1826"/>
    <mergeCell ref="E1827:F1827"/>
    <mergeCell ref="C1828:D1828"/>
    <mergeCell ref="A1829:G1829"/>
    <mergeCell ref="A1812:B1812"/>
    <mergeCell ref="E1815:F1815"/>
    <mergeCell ref="E1816:F1816"/>
    <mergeCell ref="C1817:D1817"/>
    <mergeCell ref="A1818:G1818"/>
    <mergeCell ref="A1819:B1819"/>
    <mergeCell ref="E1804:F1804"/>
    <mergeCell ref="E1805:F1805"/>
    <mergeCell ref="C1806:D1806"/>
    <mergeCell ref="A1807:G1807"/>
    <mergeCell ref="A1808:B1808"/>
    <mergeCell ref="E1811:F1811"/>
    <mergeCell ref="A1794:G1794"/>
    <mergeCell ref="A1795:B1795"/>
    <mergeCell ref="E1797:F1797"/>
    <mergeCell ref="A1798:B1798"/>
    <mergeCell ref="E1801:F1801"/>
    <mergeCell ref="A1802:B1802"/>
    <mergeCell ref="A1785:B1785"/>
    <mergeCell ref="E1788:F1788"/>
    <mergeCell ref="A1789:B1789"/>
    <mergeCell ref="E1791:F1791"/>
    <mergeCell ref="E1792:F1792"/>
    <mergeCell ref="C1793:D1793"/>
    <mergeCell ref="E1776:F1776"/>
    <mergeCell ref="A1777:B1777"/>
    <mergeCell ref="E1781:F1781"/>
    <mergeCell ref="E1782:F1782"/>
    <mergeCell ref="C1783:D1783"/>
    <mergeCell ref="A1784:G1784"/>
    <mergeCell ref="A1767:B1767"/>
    <mergeCell ref="E1769:F1769"/>
    <mergeCell ref="E1770:F1770"/>
    <mergeCell ref="C1771:D1771"/>
    <mergeCell ref="A1772:G1772"/>
    <mergeCell ref="A1773:B1773"/>
    <mergeCell ref="C1758:D1758"/>
    <mergeCell ref="A1759:G1759"/>
    <mergeCell ref="A1760:B1760"/>
    <mergeCell ref="E1762:F1762"/>
    <mergeCell ref="A1763:B1763"/>
    <mergeCell ref="E1766:F1766"/>
    <mergeCell ref="E1745:F1745"/>
    <mergeCell ref="A1746:B1746"/>
    <mergeCell ref="E1750:F1750"/>
    <mergeCell ref="A1751:B1751"/>
    <mergeCell ref="E1756:F1756"/>
    <mergeCell ref="E1757:F1757"/>
    <mergeCell ref="A1736:B1736"/>
    <mergeCell ref="E1739:F1739"/>
    <mergeCell ref="E1740:F1740"/>
    <mergeCell ref="C1741:D1741"/>
    <mergeCell ref="A1742:G1742"/>
    <mergeCell ref="A1743:B1743"/>
    <mergeCell ref="E1727:F1727"/>
    <mergeCell ref="E1728:F1728"/>
    <mergeCell ref="C1729:D1729"/>
    <mergeCell ref="A1730:G1730"/>
    <mergeCell ref="A1731:B1731"/>
    <mergeCell ref="E1735:F1735"/>
    <mergeCell ref="E1717:F1717"/>
    <mergeCell ref="C1718:D1718"/>
    <mergeCell ref="A1719:G1719"/>
    <mergeCell ref="A1720:B1720"/>
    <mergeCell ref="E1723:F1723"/>
    <mergeCell ref="A1724:B1724"/>
    <mergeCell ref="C1708:D1708"/>
    <mergeCell ref="A1709:G1709"/>
    <mergeCell ref="A1710:B1710"/>
    <mergeCell ref="E1712:F1712"/>
    <mergeCell ref="A1713:B1713"/>
    <mergeCell ref="E1716:F1716"/>
    <mergeCell ref="A1698:G1698"/>
    <mergeCell ref="A1699:B1699"/>
    <mergeCell ref="E1702:F1702"/>
    <mergeCell ref="A1703:B1703"/>
    <mergeCell ref="E1706:F1706"/>
    <mergeCell ref="E1707:F1707"/>
    <mergeCell ref="A1689:B1689"/>
    <mergeCell ref="E1691:F1691"/>
    <mergeCell ref="A1692:B1692"/>
    <mergeCell ref="E1695:F1695"/>
    <mergeCell ref="E1696:F1696"/>
    <mergeCell ref="C1697:D1697"/>
    <mergeCell ref="E1681:F1681"/>
    <mergeCell ref="A1682:B1682"/>
    <mergeCell ref="E1685:F1685"/>
    <mergeCell ref="E1686:F1686"/>
    <mergeCell ref="C1687:D1687"/>
    <mergeCell ref="A1688:G1688"/>
    <mergeCell ref="A1672:B1672"/>
    <mergeCell ref="E1675:F1675"/>
    <mergeCell ref="E1676:F1676"/>
    <mergeCell ref="C1677:D1677"/>
    <mergeCell ref="A1678:G1678"/>
    <mergeCell ref="A1679:B1679"/>
    <mergeCell ref="E1664:F1664"/>
    <mergeCell ref="E1665:F1665"/>
    <mergeCell ref="C1666:D1666"/>
    <mergeCell ref="A1667:G1667"/>
    <mergeCell ref="A1668:B1668"/>
    <mergeCell ref="E1671:F1671"/>
    <mergeCell ref="E1654:F1654"/>
    <mergeCell ref="C1655:D1655"/>
    <mergeCell ref="A1656:G1656"/>
    <mergeCell ref="A1657:B1657"/>
    <mergeCell ref="E1660:F1660"/>
    <mergeCell ref="A1661:B1661"/>
    <mergeCell ref="C1644:D1644"/>
    <mergeCell ref="A1645:G1645"/>
    <mergeCell ref="A1646:B1646"/>
    <mergeCell ref="E1649:F1649"/>
    <mergeCell ref="A1650:B1650"/>
    <mergeCell ref="E1653:F1653"/>
    <mergeCell ref="A1634:G1634"/>
    <mergeCell ref="A1635:B1635"/>
    <mergeCell ref="E1638:F1638"/>
    <mergeCell ref="A1639:B1639"/>
    <mergeCell ref="E1642:F1642"/>
    <mergeCell ref="E1643:F1643"/>
    <mergeCell ref="A1626:B1626"/>
    <mergeCell ref="E1628:F1628"/>
    <mergeCell ref="A1629:B1629"/>
    <mergeCell ref="E1631:F1631"/>
    <mergeCell ref="E1632:F1632"/>
    <mergeCell ref="C1633:D1633"/>
    <mergeCell ref="E1619:F1619"/>
    <mergeCell ref="E1620:F1620"/>
    <mergeCell ref="C1621:D1621"/>
    <mergeCell ref="A1622:G1622"/>
    <mergeCell ref="A1623:B1623"/>
    <mergeCell ref="E1625:F1625"/>
    <mergeCell ref="E1610:F1610"/>
    <mergeCell ref="C1611:D1611"/>
    <mergeCell ref="A1612:G1612"/>
    <mergeCell ref="A1613:B1613"/>
    <mergeCell ref="E1616:F1616"/>
    <mergeCell ref="A1617:B1617"/>
    <mergeCell ref="E1603:F1603"/>
    <mergeCell ref="E1604:F1604"/>
    <mergeCell ref="C1605:D1605"/>
    <mergeCell ref="A1606:G1606"/>
    <mergeCell ref="A1607:B1607"/>
    <mergeCell ref="E1609:F1609"/>
    <mergeCell ref="E1594:F1594"/>
    <mergeCell ref="C1595:D1595"/>
    <mergeCell ref="A1596:G1596"/>
    <mergeCell ref="A1597:B1597"/>
    <mergeCell ref="E1599:F1599"/>
    <mergeCell ref="A1600:B1600"/>
    <mergeCell ref="C1583:D1583"/>
    <mergeCell ref="A1584:G1584"/>
    <mergeCell ref="A1585:B1585"/>
    <mergeCell ref="E1589:F1589"/>
    <mergeCell ref="A1590:B1590"/>
    <mergeCell ref="E1593:F1593"/>
    <mergeCell ref="E1573:F1573"/>
    <mergeCell ref="A1574:B1574"/>
    <mergeCell ref="E1577:F1577"/>
    <mergeCell ref="A1578:B1578"/>
    <mergeCell ref="E1581:F1581"/>
    <mergeCell ref="E1582:F1582"/>
    <mergeCell ref="A1564:B1564"/>
    <mergeCell ref="E1567:F1567"/>
    <mergeCell ref="E1568:F1568"/>
    <mergeCell ref="C1569:D1569"/>
    <mergeCell ref="A1570:G1570"/>
    <mergeCell ref="A1571:B1571"/>
    <mergeCell ref="E1555:F1555"/>
    <mergeCell ref="E1556:F1556"/>
    <mergeCell ref="C1557:D1557"/>
    <mergeCell ref="A1558:G1558"/>
    <mergeCell ref="A1559:B1559"/>
    <mergeCell ref="E1563:F1563"/>
    <mergeCell ref="E1545:F1545"/>
    <mergeCell ref="C1546:D1546"/>
    <mergeCell ref="A1547:G1547"/>
    <mergeCell ref="A1548:B1548"/>
    <mergeCell ref="E1551:F1551"/>
    <mergeCell ref="A1552:B1552"/>
    <mergeCell ref="C1535:D1535"/>
    <mergeCell ref="A1536:G1536"/>
    <mergeCell ref="A1537:B1537"/>
    <mergeCell ref="E1540:F1540"/>
    <mergeCell ref="A1541:B1541"/>
    <mergeCell ref="E1544:F1544"/>
    <mergeCell ref="A1525:G1525"/>
    <mergeCell ref="A1526:B1526"/>
    <mergeCell ref="E1529:F1529"/>
    <mergeCell ref="A1530:B1530"/>
    <mergeCell ref="E1533:F1533"/>
    <mergeCell ref="E1534:F1534"/>
    <mergeCell ref="A1515:B1515"/>
    <mergeCell ref="E1518:F1518"/>
    <mergeCell ref="A1519:B1519"/>
    <mergeCell ref="E1522:F1522"/>
    <mergeCell ref="E1523:F1523"/>
    <mergeCell ref="C1524:D1524"/>
    <mergeCell ref="E1507:F1507"/>
    <mergeCell ref="A1508:B1508"/>
    <mergeCell ref="E1511:F1511"/>
    <mergeCell ref="E1512:F1512"/>
    <mergeCell ref="C1513:D1513"/>
    <mergeCell ref="A1514:G1514"/>
    <mergeCell ref="A1497:B1497"/>
    <mergeCell ref="E1500:F1500"/>
    <mergeCell ref="E1501:F1501"/>
    <mergeCell ref="C1502:D1502"/>
    <mergeCell ref="A1503:G1503"/>
    <mergeCell ref="A1504:B1504"/>
    <mergeCell ref="E1487:F1487"/>
    <mergeCell ref="E1488:F1488"/>
    <mergeCell ref="C1489:D1489"/>
    <mergeCell ref="A1490:G1490"/>
    <mergeCell ref="A1491:B1491"/>
    <mergeCell ref="E1496:F1496"/>
    <mergeCell ref="E1476:F1476"/>
    <mergeCell ref="C1477:D1477"/>
    <mergeCell ref="A1478:G1478"/>
    <mergeCell ref="A1479:B1479"/>
    <mergeCell ref="E1483:F1483"/>
    <mergeCell ref="A1484:B1484"/>
    <mergeCell ref="C1465:D1465"/>
    <mergeCell ref="A1466:G1466"/>
    <mergeCell ref="A1467:B1467"/>
    <mergeCell ref="E1471:F1471"/>
    <mergeCell ref="A1472:B1472"/>
    <mergeCell ref="E1475:F1475"/>
    <mergeCell ref="A1453:G1453"/>
    <mergeCell ref="A1454:B1454"/>
    <mergeCell ref="E1459:F1459"/>
    <mergeCell ref="A1460:B1460"/>
    <mergeCell ref="E1463:F1463"/>
    <mergeCell ref="E1464:F1464"/>
    <mergeCell ref="A1442:B1442"/>
    <mergeCell ref="E1446:F1446"/>
    <mergeCell ref="A1447:B1447"/>
    <mergeCell ref="E1450:F1450"/>
    <mergeCell ref="E1451:F1451"/>
    <mergeCell ref="C1452:D1452"/>
    <mergeCell ref="E1434:F1434"/>
    <mergeCell ref="A1435:B1435"/>
    <mergeCell ref="E1438:F1438"/>
    <mergeCell ref="E1439:F1439"/>
    <mergeCell ref="C1440:D1440"/>
    <mergeCell ref="A1441:G1441"/>
    <mergeCell ref="A1423:B1423"/>
    <mergeCell ref="E1426:F1426"/>
    <mergeCell ref="E1427:F1427"/>
    <mergeCell ref="C1428:D1428"/>
    <mergeCell ref="A1429:G1429"/>
    <mergeCell ref="A1430:B1430"/>
    <mergeCell ref="E1415:F1415"/>
    <mergeCell ref="E1416:F1416"/>
    <mergeCell ref="C1417:D1417"/>
    <mergeCell ref="A1418:G1418"/>
    <mergeCell ref="A1419:B1419"/>
    <mergeCell ref="E1422:F1422"/>
    <mergeCell ref="E1404:F1404"/>
    <mergeCell ref="C1405:D1405"/>
    <mergeCell ref="A1406:G1406"/>
    <mergeCell ref="A1407:B1407"/>
    <mergeCell ref="E1411:F1411"/>
    <mergeCell ref="A1412:B1412"/>
    <mergeCell ref="E1397:F1397"/>
    <mergeCell ref="E1398:F1398"/>
    <mergeCell ref="C1399:D1399"/>
    <mergeCell ref="A1400:G1400"/>
    <mergeCell ref="A1401:B1401"/>
    <mergeCell ref="E1403:F1403"/>
    <mergeCell ref="E1388:F1388"/>
    <mergeCell ref="C1389:D1389"/>
    <mergeCell ref="A1390:G1390"/>
    <mergeCell ref="A1391:B1391"/>
    <mergeCell ref="E1393:F1393"/>
    <mergeCell ref="A1394:B1394"/>
    <mergeCell ref="C1379:D1379"/>
    <mergeCell ref="A1380:G1380"/>
    <mergeCell ref="A1381:B1381"/>
    <mergeCell ref="E1383:F1383"/>
    <mergeCell ref="A1384:B1384"/>
    <mergeCell ref="E1387:F1387"/>
    <mergeCell ref="E1366:F1366"/>
    <mergeCell ref="A1367:B1367"/>
    <mergeCell ref="E1371:F1371"/>
    <mergeCell ref="A1372:B1372"/>
    <mergeCell ref="E1377:F1377"/>
    <mergeCell ref="E1378:F1378"/>
    <mergeCell ref="A1356:B1356"/>
    <mergeCell ref="E1360:F1360"/>
    <mergeCell ref="E1361:F1361"/>
    <mergeCell ref="C1362:D1362"/>
    <mergeCell ref="A1363:G1363"/>
    <mergeCell ref="A1364:B1364"/>
    <mergeCell ref="E1349:F1349"/>
    <mergeCell ref="E1350:F1350"/>
    <mergeCell ref="C1351:D1351"/>
    <mergeCell ref="A1352:G1352"/>
    <mergeCell ref="A1353:B1353"/>
    <mergeCell ref="E1355:F1355"/>
    <mergeCell ref="E1337:F1337"/>
    <mergeCell ref="C1338:D1338"/>
    <mergeCell ref="A1339:G1339"/>
    <mergeCell ref="A1340:B1340"/>
    <mergeCell ref="E1345:F1345"/>
    <mergeCell ref="A1346:B1346"/>
    <mergeCell ref="C1325:D1325"/>
    <mergeCell ref="A1326:G1326"/>
    <mergeCell ref="A1327:B1327"/>
    <mergeCell ref="E1332:F1332"/>
    <mergeCell ref="A1333:B1333"/>
    <mergeCell ref="E1336:F1336"/>
    <mergeCell ref="E1297:F1297"/>
    <mergeCell ref="E1298:F1298"/>
    <mergeCell ref="C1299:D1299"/>
    <mergeCell ref="E1288:F1288"/>
    <mergeCell ref="C1289:D1289"/>
    <mergeCell ref="A1290:G1290"/>
    <mergeCell ref="A1291:B1291"/>
    <mergeCell ref="E1293:F1293"/>
    <mergeCell ref="A1294:B1294"/>
    <mergeCell ref="A1313:G1313"/>
    <mergeCell ref="A1314:B1314"/>
    <mergeCell ref="E1319:F1319"/>
    <mergeCell ref="A1320:B1320"/>
    <mergeCell ref="E1323:F1323"/>
    <mergeCell ref="E1324:F1324"/>
    <mergeCell ref="A1301:B1301"/>
    <mergeCell ref="E1306:F1306"/>
    <mergeCell ref="A1307:B1307"/>
    <mergeCell ref="E1310:F1310"/>
    <mergeCell ref="E1311:F1311"/>
    <mergeCell ref="C1312:D1312"/>
    <mergeCell ref="A1300:G1300"/>
    <mergeCell ref="C1279:D1279"/>
    <mergeCell ref="A1280:G1280"/>
    <mergeCell ref="A1281:B1281"/>
    <mergeCell ref="E1283:F1283"/>
    <mergeCell ref="A1284:B1284"/>
    <mergeCell ref="E1287:F1287"/>
    <mergeCell ref="A1270:G1270"/>
    <mergeCell ref="A1271:B1271"/>
    <mergeCell ref="E1273:F1273"/>
    <mergeCell ref="A1274:B1274"/>
    <mergeCell ref="E1277:F1277"/>
    <mergeCell ref="E1278:F1278"/>
    <mergeCell ref="A1261:B1261"/>
    <mergeCell ref="E1263:F1263"/>
    <mergeCell ref="A1264:B1264"/>
    <mergeCell ref="E1267:F1267"/>
    <mergeCell ref="E1268:F1268"/>
    <mergeCell ref="C1269:D1269"/>
    <mergeCell ref="E1254:F1254"/>
    <mergeCell ref="A1255:B1255"/>
    <mergeCell ref="E1257:F1257"/>
    <mergeCell ref="E1258:F1258"/>
    <mergeCell ref="C1259:D1259"/>
    <mergeCell ref="A1260:G1260"/>
    <mergeCell ref="A1245:B1245"/>
    <mergeCell ref="E1247:F1247"/>
    <mergeCell ref="E1248:F1248"/>
    <mergeCell ref="C1249:D1249"/>
    <mergeCell ref="A1250:G1250"/>
    <mergeCell ref="A1251:B1251"/>
    <mergeCell ref="E1237:F1237"/>
    <mergeCell ref="E1238:F1238"/>
    <mergeCell ref="C1239:D1239"/>
    <mergeCell ref="A1240:G1240"/>
    <mergeCell ref="A1241:B1241"/>
    <mergeCell ref="E1244:F1244"/>
    <mergeCell ref="E1228:F1228"/>
    <mergeCell ref="C1229:D1229"/>
    <mergeCell ref="A1230:G1230"/>
    <mergeCell ref="A1231:B1231"/>
    <mergeCell ref="E1233:F1233"/>
    <mergeCell ref="A1234:B1234"/>
    <mergeCell ref="C1219:D1219"/>
    <mergeCell ref="A1220:G1220"/>
    <mergeCell ref="A1221:B1221"/>
    <mergeCell ref="E1223:F1223"/>
    <mergeCell ref="A1224:B1224"/>
    <mergeCell ref="E1227:F1227"/>
    <mergeCell ref="A1210:G1210"/>
    <mergeCell ref="A1211:B1211"/>
    <mergeCell ref="E1213:F1213"/>
    <mergeCell ref="A1214:B1214"/>
    <mergeCell ref="E1217:F1217"/>
    <mergeCell ref="E1218:F1218"/>
    <mergeCell ref="E1203:F1203"/>
    <mergeCell ref="A1204:B1204"/>
    <mergeCell ref="E1207:F1207"/>
    <mergeCell ref="E1208:F1208"/>
    <mergeCell ref="C1209:D1209"/>
    <mergeCell ref="E1193:F1193"/>
    <mergeCell ref="A1194:B1194"/>
    <mergeCell ref="E1197:F1197"/>
    <mergeCell ref="E1198:F1198"/>
    <mergeCell ref="C1199:D1199"/>
    <mergeCell ref="A1200:G1200"/>
    <mergeCell ref="A1184:B1184"/>
    <mergeCell ref="E1187:F1187"/>
    <mergeCell ref="E1188:F1188"/>
    <mergeCell ref="C1189:D1189"/>
    <mergeCell ref="A1190:G1190"/>
    <mergeCell ref="A1191:B1191"/>
    <mergeCell ref="C1178:D1178"/>
    <mergeCell ref="A1179:G1179"/>
    <mergeCell ref="A1180:B1180"/>
    <mergeCell ref="E1183:F1183"/>
    <mergeCell ref="E1166:F1166"/>
    <mergeCell ref="C1167:D1167"/>
    <mergeCell ref="A1168:G1168"/>
    <mergeCell ref="A1169:B1169"/>
    <mergeCell ref="E1172:F1172"/>
    <mergeCell ref="A1173:B1173"/>
    <mergeCell ref="A1157:B1157"/>
    <mergeCell ref="E1159:F1159"/>
    <mergeCell ref="A1160:B1160"/>
    <mergeCell ref="E1162:F1162"/>
    <mergeCell ref="A1163:B1163"/>
    <mergeCell ref="E1165:F1165"/>
    <mergeCell ref="A1201:B1201"/>
    <mergeCell ref="E1154:F1154"/>
    <mergeCell ref="C1155:D1155"/>
    <mergeCell ref="A1156:G1156"/>
    <mergeCell ref="A1139:B1139"/>
    <mergeCell ref="E1142:F1142"/>
    <mergeCell ref="E1143:F1143"/>
    <mergeCell ref="C1144:D1144"/>
    <mergeCell ref="A1145:G1145"/>
    <mergeCell ref="A1146:B1146"/>
    <mergeCell ref="E1131:F1131"/>
    <mergeCell ref="E1132:F1132"/>
    <mergeCell ref="C1133:D1133"/>
    <mergeCell ref="A1134:G1134"/>
    <mergeCell ref="A1135:B1135"/>
    <mergeCell ref="E1138:F1138"/>
    <mergeCell ref="E1176:F1176"/>
    <mergeCell ref="E1177:F1177"/>
    <mergeCell ref="E1127:F1127"/>
    <mergeCell ref="A1128:B1128"/>
    <mergeCell ref="C1111:D1111"/>
    <mergeCell ref="A1112:G1112"/>
    <mergeCell ref="A1113:B1113"/>
    <mergeCell ref="E1116:F1116"/>
    <mergeCell ref="A1117:B1117"/>
    <mergeCell ref="E1120:F1120"/>
    <mergeCell ref="E1102:F1102"/>
    <mergeCell ref="A1103:B1103"/>
    <mergeCell ref="E1106:F1106"/>
    <mergeCell ref="A1107:B1107"/>
    <mergeCell ref="E1109:F1109"/>
    <mergeCell ref="E1110:F1110"/>
    <mergeCell ref="E1149:F1149"/>
    <mergeCell ref="A1150:B1150"/>
    <mergeCell ref="E1153:F1153"/>
    <mergeCell ref="A1100:B1100"/>
    <mergeCell ref="E1084:F1084"/>
    <mergeCell ref="E1085:F1085"/>
    <mergeCell ref="C1086:D1086"/>
    <mergeCell ref="A1087:G1087"/>
    <mergeCell ref="A1088:B1088"/>
    <mergeCell ref="E1092:F1092"/>
    <mergeCell ref="A1073:G1073"/>
    <mergeCell ref="A1074:B1074"/>
    <mergeCell ref="E1077:F1077"/>
    <mergeCell ref="A1078:B1078"/>
    <mergeCell ref="E1081:F1081"/>
    <mergeCell ref="A1082:B1082"/>
    <mergeCell ref="E1121:F1121"/>
    <mergeCell ref="C1122:D1122"/>
    <mergeCell ref="A1123:G1123"/>
    <mergeCell ref="A1124:B1124"/>
    <mergeCell ref="E1071:F1071"/>
    <mergeCell ref="C1072:D1072"/>
    <mergeCell ref="E1052:F1052"/>
    <mergeCell ref="E1053:F1053"/>
    <mergeCell ref="C1054:D1054"/>
    <mergeCell ref="A1055:G1055"/>
    <mergeCell ref="A1056:B1056"/>
    <mergeCell ref="E1058:F1058"/>
    <mergeCell ref="A1045:G1045"/>
    <mergeCell ref="A1046:B1046"/>
    <mergeCell ref="E1048:F1048"/>
    <mergeCell ref="A1049:B1049"/>
    <mergeCell ref="A1093:B1093"/>
    <mergeCell ref="E1096:F1096"/>
    <mergeCell ref="E1097:F1097"/>
    <mergeCell ref="C1098:D1098"/>
    <mergeCell ref="A1099:G1099"/>
    <mergeCell ref="C1044:D1044"/>
    <mergeCell ref="A1033:G1033"/>
    <mergeCell ref="A1034:B1034"/>
    <mergeCell ref="E1038:F1038"/>
    <mergeCell ref="A1039:B1039"/>
    <mergeCell ref="E1042:F1042"/>
    <mergeCell ref="E1043:F1043"/>
    <mergeCell ref="A1022:B1022"/>
    <mergeCell ref="E1026:F1026"/>
    <mergeCell ref="A1027:B1027"/>
    <mergeCell ref="E1030:F1030"/>
    <mergeCell ref="E1031:F1031"/>
    <mergeCell ref="C1032:D1032"/>
    <mergeCell ref="A1059:B1059"/>
    <mergeCell ref="E1064:F1064"/>
    <mergeCell ref="A1065:B1065"/>
    <mergeCell ref="E1070:F1070"/>
    <mergeCell ref="E1015:F1015"/>
    <mergeCell ref="A1016:B1016"/>
    <mergeCell ref="E1018:F1018"/>
    <mergeCell ref="E1019:F1019"/>
    <mergeCell ref="C1020:D1020"/>
    <mergeCell ref="A1021:G1021"/>
    <mergeCell ref="E1006:F1006"/>
    <mergeCell ref="C1007:D1007"/>
    <mergeCell ref="A1008:G1008"/>
    <mergeCell ref="A1009:B1009"/>
    <mergeCell ref="E1011:F1011"/>
    <mergeCell ref="A1012:B1012"/>
    <mergeCell ref="A996:B996"/>
    <mergeCell ref="E998:F998"/>
    <mergeCell ref="A999:B999"/>
    <mergeCell ref="E1002:F1002"/>
    <mergeCell ref="A1003:B1003"/>
    <mergeCell ref="E1005:F1005"/>
    <mergeCell ref="E989:F989"/>
    <mergeCell ref="A990:B990"/>
    <mergeCell ref="E992:F992"/>
    <mergeCell ref="E993:F993"/>
    <mergeCell ref="C994:D994"/>
    <mergeCell ref="A995:G995"/>
    <mergeCell ref="A980:B980"/>
    <mergeCell ref="E982:F982"/>
    <mergeCell ref="E983:F983"/>
    <mergeCell ref="C984:D984"/>
    <mergeCell ref="A985:G985"/>
    <mergeCell ref="A986:B986"/>
    <mergeCell ref="E972:F972"/>
    <mergeCell ref="E973:F973"/>
    <mergeCell ref="C974:D974"/>
    <mergeCell ref="A975:G975"/>
    <mergeCell ref="A976:B976"/>
    <mergeCell ref="E979:F979"/>
    <mergeCell ref="E963:F963"/>
    <mergeCell ref="C964:D964"/>
    <mergeCell ref="A965:G965"/>
    <mergeCell ref="A966:B966"/>
    <mergeCell ref="E968:F968"/>
    <mergeCell ref="A969:B969"/>
    <mergeCell ref="C954:D954"/>
    <mergeCell ref="A955:G955"/>
    <mergeCell ref="A956:B956"/>
    <mergeCell ref="E958:F958"/>
    <mergeCell ref="A959:B959"/>
    <mergeCell ref="E962:F962"/>
    <mergeCell ref="A945:G945"/>
    <mergeCell ref="A946:B946"/>
    <mergeCell ref="E948:F948"/>
    <mergeCell ref="A949:B949"/>
    <mergeCell ref="E952:F952"/>
    <mergeCell ref="E953:F953"/>
    <mergeCell ref="E913:F913"/>
    <mergeCell ref="A914:B914"/>
    <mergeCell ref="E917:F917"/>
    <mergeCell ref="E918:F918"/>
    <mergeCell ref="C919:D919"/>
    <mergeCell ref="E900:F900"/>
    <mergeCell ref="C901:D901"/>
    <mergeCell ref="A902:G902"/>
    <mergeCell ref="A903:B903"/>
    <mergeCell ref="E906:F906"/>
    <mergeCell ref="A907:B907"/>
    <mergeCell ref="A936:B936"/>
    <mergeCell ref="E938:F938"/>
    <mergeCell ref="A939:B939"/>
    <mergeCell ref="E942:F942"/>
    <mergeCell ref="E943:F943"/>
    <mergeCell ref="C944:D944"/>
    <mergeCell ref="E928:F928"/>
    <mergeCell ref="A929:B929"/>
    <mergeCell ref="E932:F932"/>
    <mergeCell ref="E933:F933"/>
    <mergeCell ref="C934:D934"/>
    <mergeCell ref="A935:G935"/>
    <mergeCell ref="A920:G920"/>
    <mergeCell ref="A921:B921"/>
    <mergeCell ref="E924:F924"/>
    <mergeCell ref="A925:B925"/>
    <mergeCell ref="A885:B885"/>
    <mergeCell ref="E888:F888"/>
    <mergeCell ref="A889:B889"/>
    <mergeCell ref="E895:F895"/>
    <mergeCell ref="A896:B896"/>
    <mergeCell ref="E899:F899"/>
    <mergeCell ref="E877:F877"/>
    <mergeCell ref="A878:B878"/>
    <mergeCell ref="E881:F881"/>
    <mergeCell ref="E882:F882"/>
    <mergeCell ref="C883:D883"/>
    <mergeCell ref="A884:G884"/>
    <mergeCell ref="E864:F864"/>
    <mergeCell ref="C865:D865"/>
    <mergeCell ref="A866:G866"/>
    <mergeCell ref="A867:B867"/>
    <mergeCell ref="E870:F870"/>
    <mergeCell ref="A871:B871"/>
    <mergeCell ref="A849:B849"/>
    <mergeCell ref="E852:F852"/>
    <mergeCell ref="A853:B853"/>
    <mergeCell ref="E859:F859"/>
    <mergeCell ref="A860:B860"/>
    <mergeCell ref="E863:F863"/>
    <mergeCell ref="E841:F841"/>
    <mergeCell ref="A842:B842"/>
    <mergeCell ref="E845:F845"/>
    <mergeCell ref="E846:F846"/>
    <mergeCell ref="C847:D847"/>
    <mergeCell ref="A848:G848"/>
    <mergeCell ref="E831:F831"/>
    <mergeCell ref="C832:D832"/>
    <mergeCell ref="A833:G833"/>
    <mergeCell ref="A834:B834"/>
    <mergeCell ref="E837:F837"/>
    <mergeCell ref="A838:B838"/>
    <mergeCell ref="A816:B816"/>
    <mergeCell ref="E819:F819"/>
    <mergeCell ref="A820:B820"/>
    <mergeCell ref="E826:F826"/>
    <mergeCell ref="A827:B827"/>
    <mergeCell ref="E830:F830"/>
    <mergeCell ref="E808:F808"/>
    <mergeCell ref="A809:B809"/>
    <mergeCell ref="E812:F812"/>
    <mergeCell ref="E813:F813"/>
    <mergeCell ref="C814:D814"/>
    <mergeCell ref="A815:G815"/>
    <mergeCell ref="E795:F795"/>
    <mergeCell ref="C796:D796"/>
    <mergeCell ref="A797:G797"/>
    <mergeCell ref="A798:B798"/>
    <mergeCell ref="E801:F801"/>
    <mergeCell ref="A802:B802"/>
    <mergeCell ref="A780:B780"/>
    <mergeCell ref="E783:F783"/>
    <mergeCell ref="A784:B784"/>
    <mergeCell ref="E790:F790"/>
    <mergeCell ref="A791:B791"/>
    <mergeCell ref="E794:F794"/>
    <mergeCell ref="E772:F772"/>
    <mergeCell ref="A773:B773"/>
    <mergeCell ref="E776:F776"/>
    <mergeCell ref="E777:F777"/>
    <mergeCell ref="C778:D778"/>
    <mergeCell ref="A779:G779"/>
    <mergeCell ref="E759:F759"/>
    <mergeCell ref="C760:D760"/>
    <mergeCell ref="A761:G761"/>
    <mergeCell ref="A762:B762"/>
    <mergeCell ref="E765:F765"/>
    <mergeCell ref="A766:B766"/>
    <mergeCell ref="A744:B744"/>
    <mergeCell ref="E747:F747"/>
    <mergeCell ref="A748:B748"/>
    <mergeCell ref="E754:F754"/>
    <mergeCell ref="A755:B755"/>
    <mergeCell ref="E758:F758"/>
    <mergeCell ref="E736:F736"/>
    <mergeCell ref="A737:B737"/>
    <mergeCell ref="E740:F740"/>
    <mergeCell ref="E741:F741"/>
    <mergeCell ref="C742:D742"/>
    <mergeCell ref="A743:G743"/>
    <mergeCell ref="E723:F723"/>
    <mergeCell ref="C724:D724"/>
    <mergeCell ref="A725:G725"/>
    <mergeCell ref="A726:B726"/>
    <mergeCell ref="E729:F729"/>
    <mergeCell ref="A730:B730"/>
    <mergeCell ref="C713:D713"/>
    <mergeCell ref="A714:G714"/>
    <mergeCell ref="A715:B715"/>
    <mergeCell ref="E718:F718"/>
    <mergeCell ref="A719:B719"/>
    <mergeCell ref="E722:F722"/>
    <mergeCell ref="A703:G703"/>
    <mergeCell ref="A704:B704"/>
    <mergeCell ref="E707:F707"/>
    <mergeCell ref="A708:B708"/>
    <mergeCell ref="E711:F711"/>
    <mergeCell ref="E712:F712"/>
    <mergeCell ref="A693:B693"/>
    <mergeCell ref="E696:F696"/>
    <mergeCell ref="A697:B697"/>
    <mergeCell ref="E700:F700"/>
    <mergeCell ref="E701:F701"/>
    <mergeCell ref="C702:D702"/>
    <mergeCell ref="A682:B682"/>
    <mergeCell ref="E684:F684"/>
    <mergeCell ref="A685:B685"/>
    <mergeCell ref="E689:F689"/>
    <mergeCell ref="A690:B690"/>
    <mergeCell ref="E692:F692"/>
    <mergeCell ref="E674:F674"/>
    <mergeCell ref="A675:B675"/>
    <mergeCell ref="E678:F678"/>
    <mergeCell ref="E679:F679"/>
    <mergeCell ref="C680:D680"/>
    <mergeCell ref="A681:G681"/>
    <mergeCell ref="A663:B663"/>
    <mergeCell ref="E666:F666"/>
    <mergeCell ref="E667:F667"/>
    <mergeCell ref="C668:D668"/>
    <mergeCell ref="A669:G669"/>
    <mergeCell ref="A670:B670"/>
    <mergeCell ref="A651:B651"/>
    <mergeCell ref="E655:F655"/>
    <mergeCell ref="A656:B656"/>
    <mergeCell ref="E658:F658"/>
    <mergeCell ref="A659:B659"/>
    <mergeCell ref="E662:F662"/>
    <mergeCell ref="E644:F644"/>
    <mergeCell ref="E645:F645"/>
    <mergeCell ref="C646:D646"/>
    <mergeCell ref="A647:G647"/>
    <mergeCell ref="A648:B648"/>
    <mergeCell ref="E650:F650"/>
    <mergeCell ref="E635:F635"/>
    <mergeCell ref="C636:D636"/>
    <mergeCell ref="A637:G637"/>
    <mergeCell ref="A638:B638"/>
    <mergeCell ref="E640:F640"/>
    <mergeCell ref="A641:B641"/>
    <mergeCell ref="A624:B624"/>
    <mergeCell ref="E626:F626"/>
    <mergeCell ref="A627:B627"/>
    <mergeCell ref="E630:F630"/>
    <mergeCell ref="A631:B631"/>
    <mergeCell ref="E634:F634"/>
    <mergeCell ref="C613:D613"/>
    <mergeCell ref="A614:G614"/>
    <mergeCell ref="A615:B615"/>
    <mergeCell ref="E617:F617"/>
    <mergeCell ref="A618:B618"/>
    <mergeCell ref="E623:F623"/>
    <mergeCell ref="A604:G604"/>
    <mergeCell ref="A605:B605"/>
    <mergeCell ref="E607:F607"/>
    <mergeCell ref="A608:B608"/>
    <mergeCell ref="E611:F611"/>
    <mergeCell ref="E612:F612"/>
    <mergeCell ref="A594:B594"/>
    <mergeCell ref="E597:F597"/>
    <mergeCell ref="A598:B598"/>
    <mergeCell ref="E601:F601"/>
    <mergeCell ref="E602:F602"/>
    <mergeCell ref="C603:D603"/>
    <mergeCell ref="A582:B582"/>
    <mergeCell ref="E584:F584"/>
    <mergeCell ref="A585:B585"/>
    <mergeCell ref="E590:F590"/>
    <mergeCell ref="A591:B591"/>
    <mergeCell ref="E593:F593"/>
    <mergeCell ref="E575:F575"/>
    <mergeCell ref="A576:B576"/>
    <mergeCell ref="E578:F578"/>
    <mergeCell ref="E579:F579"/>
    <mergeCell ref="C580:D580"/>
    <mergeCell ref="A581:G581"/>
    <mergeCell ref="E566:F566"/>
    <mergeCell ref="C567:D567"/>
    <mergeCell ref="A568:G568"/>
    <mergeCell ref="A569:B569"/>
    <mergeCell ref="E572:F572"/>
    <mergeCell ref="A573:B573"/>
    <mergeCell ref="C556:D556"/>
    <mergeCell ref="A557:G557"/>
    <mergeCell ref="A558:B558"/>
    <mergeCell ref="E561:F561"/>
    <mergeCell ref="A562:B562"/>
    <mergeCell ref="E565:F565"/>
    <mergeCell ref="A545:G545"/>
    <mergeCell ref="A546:B546"/>
    <mergeCell ref="E550:F550"/>
    <mergeCell ref="A551:B551"/>
    <mergeCell ref="E554:F554"/>
    <mergeCell ref="E555:F555"/>
    <mergeCell ref="A534:B534"/>
    <mergeCell ref="E538:F538"/>
    <mergeCell ref="A539:B539"/>
    <mergeCell ref="E542:F542"/>
    <mergeCell ref="E543:F543"/>
    <mergeCell ref="C544:D544"/>
    <mergeCell ref="E526:F526"/>
    <mergeCell ref="A527:B527"/>
    <mergeCell ref="E530:F530"/>
    <mergeCell ref="E531:F531"/>
    <mergeCell ref="C532:D532"/>
    <mergeCell ref="A533:G533"/>
    <mergeCell ref="A515:B515"/>
    <mergeCell ref="E518:F518"/>
    <mergeCell ref="E519:F519"/>
    <mergeCell ref="C520:D520"/>
    <mergeCell ref="A521:G521"/>
    <mergeCell ref="A522:B522"/>
    <mergeCell ref="E506:F506"/>
    <mergeCell ref="E507:F507"/>
    <mergeCell ref="C508:D508"/>
    <mergeCell ref="A509:G509"/>
    <mergeCell ref="A510:B510"/>
    <mergeCell ref="E514:F514"/>
    <mergeCell ref="E495:F495"/>
    <mergeCell ref="C496:D496"/>
    <mergeCell ref="A497:G497"/>
    <mergeCell ref="A498:B498"/>
    <mergeCell ref="E502:F502"/>
    <mergeCell ref="A503:B503"/>
    <mergeCell ref="C484:D484"/>
    <mergeCell ref="A485:G485"/>
    <mergeCell ref="A486:B486"/>
    <mergeCell ref="E490:F490"/>
    <mergeCell ref="A491:B491"/>
    <mergeCell ref="E494:F494"/>
    <mergeCell ref="A473:G473"/>
    <mergeCell ref="A474:B474"/>
    <mergeCell ref="E478:F478"/>
    <mergeCell ref="A479:B479"/>
    <mergeCell ref="E482:F482"/>
    <mergeCell ref="E483:F483"/>
    <mergeCell ref="A462:B462"/>
    <mergeCell ref="E466:F466"/>
    <mergeCell ref="A467:B467"/>
    <mergeCell ref="E470:F470"/>
    <mergeCell ref="E471:F471"/>
    <mergeCell ref="C472:D472"/>
    <mergeCell ref="E454:F454"/>
    <mergeCell ref="A455:B455"/>
    <mergeCell ref="E458:F458"/>
    <mergeCell ref="E459:F459"/>
    <mergeCell ref="C460:D460"/>
    <mergeCell ref="A461:G461"/>
    <mergeCell ref="A443:B443"/>
    <mergeCell ref="E446:F446"/>
    <mergeCell ref="E447:F447"/>
    <mergeCell ref="C448:D448"/>
    <mergeCell ref="A449:G449"/>
    <mergeCell ref="A450:B450"/>
    <mergeCell ref="E434:F434"/>
    <mergeCell ref="E435:F435"/>
    <mergeCell ref="C436:D436"/>
    <mergeCell ref="A437:G437"/>
    <mergeCell ref="A438:B438"/>
    <mergeCell ref="E442:F442"/>
    <mergeCell ref="E423:F423"/>
    <mergeCell ref="C424:D424"/>
    <mergeCell ref="A425:G425"/>
    <mergeCell ref="A426:B426"/>
    <mergeCell ref="E430:F430"/>
    <mergeCell ref="A431:B431"/>
    <mergeCell ref="C412:D412"/>
    <mergeCell ref="A413:G413"/>
    <mergeCell ref="A414:B414"/>
    <mergeCell ref="E418:F418"/>
    <mergeCell ref="A419:B419"/>
    <mergeCell ref="E422:F422"/>
    <mergeCell ref="A401:G401"/>
    <mergeCell ref="A402:B402"/>
    <mergeCell ref="E406:F406"/>
    <mergeCell ref="A407:B407"/>
    <mergeCell ref="E410:F410"/>
    <mergeCell ref="E411:F411"/>
    <mergeCell ref="A390:B390"/>
    <mergeCell ref="E394:F394"/>
    <mergeCell ref="A395:B395"/>
    <mergeCell ref="E398:F398"/>
    <mergeCell ref="E399:F399"/>
    <mergeCell ref="C400:D400"/>
    <mergeCell ref="E382:F382"/>
    <mergeCell ref="A383:B383"/>
    <mergeCell ref="E386:F386"/>
    <mergeCell ref="E387:F387"/>
    <mergeCell ref="C388:D388"/>
    <mergeCell ref="A389:G389"/>
    <mergeCell ref="A371:B371"/>
    <mergeCell ref="E374:F374"/>
    <mergeCell ref="E375:F375"/>
    <mergeCell ref="C376:D376"/>
    <mergeCell ref="A377:G377"/>
    <mergeCell ref="A378:B378"/>
    <mergeCell ref="E361:F361"/>
    <mergeCell ref="E362:F362"/>
    <mergeCell ref="C363:D363"/>
    <mergeCell ref="A364:G364"/>
    <mergeCell ref="A365:B365"/>
    <mergeCell ref="E370:F370"/>
    <mergeCell ref="E349:F349"/>
    <mergeCell ref="C350:D350"/>
    <mergeCell ref="A351:G351"/>
    <mergeCell ref="A352:B352"/>
    <mergeCell ref="E357:F357"/>
    <mergeCell ref="A358:B358"/>
    <mergeCell ref="C337:D337"/>
    <mergeCell ref="A338:G338"/>
    <mergeCell ref="A339:B339"/>
    <mergeCell ref="E344:F344"/>
    <mergeCell ref="A345:B345"/>
    <mergeCell ref="E348:F348"/>
    <mergeCell ref="A325:G325"/>
    <mergeCell ref="A326:B326"/>
    <mergeCell ref="E331:F331"/>
    <mergeCell ref="A332:B332"/>
    <mergeCell ref="E335:F335"/>
    <mergeCell ref="E336:F336"/>
    <mergeCell ref="A313:B313"/>
    <mergeCell ref="E318:F318"/>
    <mergeCell ref="A319:B319"/>
    <mergeCell ref="E322:F322"/>
    <mergeCell ref="E323:F323"/>
    <mergeCell ref="C324:D324"/>
    <mergeCell ref="E305:F305"/>
    <mergeCell ref="A306:B306"/>
    <mergeCell ref="E309:F309"/>
    <mergeCell ref="E310:F310"/>
    <mergeCell ref="C311:D311"/>
    <mergeCell ref="A312:G312"/>
    <mergeCell ref="A293:B293"/>
    <mergeCell ref="E296:F296"/>
    <mergeCell ref="E297:F297"/>
    <mergeCell ref="C298:D298"/>
    <mergeCell ref="A299:G299"/>
    <mergeCell ref="A300:B300"/>
    <mergeCell ref="E283:F283"/>
    <mergeCell ref="E284:F284"/>
    <mergeCell ref="C285:D285"/>
    <mergeCell ref="A286:G286"/>
    <mergeCell ref="A287:B287"/>
    <mergeCell ref="E292:F292"/>
    <mergeCell ref="E271:F271"/>
    <mergeCell ref="C272:D272"/>
    <mergeCell ref="A273:G273"/>
    <mergeCell ref="A274:B274"/>
    <mergeCell ref="E279:F279"/>
    <mergeCell ref="A280:B280"/>
    <mergeCell ref="C259:D259"/>
    <mergeCell ref="A260:G260"/>
    <mergeCell ref="A261:B261"/>
    <mergeCell ref="E266:F266"/>
    <mergeCell ref="A267:B267"/>
    <mergeCell ref="E270:F270"/>
    <mergeCell ref="A224:G224"/>
    <mergeCell ref="A225:B225"/>
    <mergeCell ref="E221:F221"/>
    <mergeCell ref="E222:F222"/>
    <mergeCell ref="C223:D223"/>
    <mergeCell ref="A207:B207"/>
    <mergeCell ref="E212:F212"/>
    <mergeCell ref="E213:F213"/>
    <mergeCell ref="C214:D214"/>
    <mergeCell ref="A215:G215"/>
    <mergeCell ref="A216:B216"/>
    <mergeCell ref="A247:G247"/>
    <mergeCell ref="A248:B248"/>
    <mergeCell ref="E253:F253"/>
    <mergeCell ref="A254:B254"/>
    <mergeCell ref="E257:F257"/>
    <mergeCell ref="E258:F258"/>
    <mergeCell ref="A235:B235"/>
    <mergeCell ref="E240:F240"/>
    <mergeCell ref="A241:B241"/>
    <mergeCell ref="E244:F244"/>
    <mergeCell ref="E245:F245"/>
    <mergeCell ref="C246:D246"/>
    <mergeCell ref="E227:F227"/>
    <mergeCell ref="A228:B228"/>
    <mergeCell ref="E231:F231"/>
    <mergeCell ref="E232:F232"/>
    <mergeCell ref="C233:D233"/>
    <mergeCell ref="A234:G234"/>
    <mergeCell ref="A197:G197"/>
    <mergeCell ref="A198:B198"/>
    <mergeCell ref="E203:F203"/>
    <mergeCell ref="E204:F204"/>
    <mergeCell ref="C205:D205"/>
    <mergeCell ref="A206:G206"/>
    <mergeCell ref="A185:B185"/>
    <mergeCell ref="E190:F190"/>
    <mergeCell ref="A191:B191"/>
    <mergeCell ref="E194:F194"/>
    <mergeCell ref="E195:F195"/>
    <mergeCell ref="C196:D196"/>
    <mergeCell ref="E177:F177"/>
    <mergeCell ref="A178:B178"/>
    <mergeCell ref="E181:F181"/>
    <mergeCell ref="E182:F182"/>
    <mergeCell ref="C183:D183"/>
    <mergeCell ref="A184:G184"/>
    <mergeCell ref="A164:B164"/>
    <mergeCell ref="E167:F167"/>
    <mergeCell ref="E168:F168"/>
    <mergeCell ref="C169:D169"/>
    <mergeCell ref="A170:G170"/>
    <mergeCell ref="A171:B171"/>
    <mergeCell ref="C157:D157"/>
    <mergeCell ref="A158:G158"/>
    <mergeCell ref="A159:B159"/>
    <mergeCell ref="E163:F163"/>
    <mergeCell ref="A148:B148"/>
    <mergeCell ref="E150:F150"/>
    <mergeCell ref="A151:B151"/>
    <mergeCell ref="E155:F155"/>
    <mergeCell ref="E156:F156"/>
    <mergeCell ref="A143:G143"/>
    <mergeCell ref="A144:B144"/>
    <mergeCell ref="E147:F147"/>
    <mergeCell ref="E140:F140"/>
    <mergeCell ref="E141:F141"/>
    <mergeCell ref="C142:D142"/>
    <mergeCell ref="A128:G128"/>
    <mergeCell ref="A129:B129"/>
    <mergeCell ref="E132:F132"/>
    <mergeCell ref="A133:B133"/>
    <mergeCell ref="E135:F135"/>
    <mergeCell ref="A136:B136"/>
    <mergeCell ref="A117:B117"/>
    <mergeCell ref="E120:F120"/>
    <mergeCell ref="A121:B121"/>
    <mergeCell ref="E125:F125"/>
    <mergeCell ref="E126:F126"/>
    <mergeCell ref="C127:D127"/>
    <mergeCell ref="C108:D108"/>
    <mergeCell ref="A109:G109"/>
    <mergeCell ref="A110:B110"/>
    <mergeCell ref="E113:F113"/>
    <mergeCell ref="A114:B114"/>
    <mergeCell ref="E116:F116"/>
    <mergeCell ref="E97:F97"/>
    <mergeCell ref="A98:B98"/>
    <mergeCell ref="E101:F101"/>
    <mergeCell ref="A102:B102"/>
    <mergeCell ref="E106:F106"/>
    <mergeCell ref="E107:F107"/>
    <mergeCell ref="E88:F88"/>
    <mergeCell ref="C89:D89"/>
    <mergeCell ref="A90:G90"/>
    <mergeCell ref="A91:B91"/>
    <mergeCell ref="E94:F94"/>
    <mergeCell ref="A95:B95"/>
    <mergeCell ref="A76:B76"/>
    <mergeCell ref="E78:F78"/>
    <mergeCell ref="A79:B79"/>
    <mergeCell ref="E82:F82"/>
    <mergeCell ref="A83:B83"/>
    <mergeCell ref="E87:F87"/>
    <mergeCell ref="E68:F68"/>
    <mergeCell ref="E69:F69"/>
    <mergeCell ref="C70:D70"/>
    <mergeCell ref="A71:G71"/>
    <mergeCell ref="A72:B72"/>
    <mergeCell ref="E75:F75"/>
    <mergeCell ref="A60:B60"/>
    <mergeCell ref="E62:F62"/>
    <mergeCell ref="E63:F63"/>
    <mergeCell ref="C64:D64"/>
    <mergeCell ref="A65:G65"/>
    <mergeCell ref="A66:B66"/>
    <mergeCell ref="A53:G53"/>
    <mergeCell ref="A54:B54"/>
    <mergeCell ref="E56:F56"/>
    <mergeCell ref="E57:F57"/>
    <mergeCell ref="A59:G59"/>
    <mergeCell ref="E31:F31"/>
    <mergeCell ref="A32:B32"/>
    <mergeCell ref="A43:G43"/>
    <mergeCell ref="A44:B44"/>
    <mergeCell ref="E50:F50"/>
    <mergeCell ref="E51:F51"/>
    <mergeCell ref="B1:G2"/>
    <mergeCell ref="C3:G3"/>
    <mergeCell ref="D4:G4"/>
    <mergeCell ref="D5:G5"/>
    <mergeCell ref="D6:G6"/>
    <mergeCell ref="E37:F37"/>
    <mergeCell ref="A38:B38"/>
    <mergeCell ref="E40:F40"/>
    <mergeCell ref="E41:F41"/>
    <mergeCell ref="A21:G21"/>
    <mergeCell ref="A22:B22"/>
    <mergeCell ref="A18:G18"/>
    <mergeCell ref="A19:G19"/>
    <mergeCell ref="E15:G15"/>
    <mergeCell ref="A16:B16"/>
    <mergeCell ref="E16:G16"/>
    <mergeCell ref="A17:B17"/>
    <mergeCell ref="C17:G17"/>
    <mergeCell ref="A13:G13"/>
    <mergeCell ref="A9:B9"/>
    <mergeCell ref="A10:G10"/>
    <mergeCell ref="A11:G11"/>
    <mergeCell ref="E12:G12"/>
    <mergeCell ref="A14:B14"/>
  </mergeCells>
  <pageMargins left="0.51181102362204722" right="0.51181102362204722" top="0.39370078740157483" bottom="0.78740157480314965" header="0.31496062992125984" footer="0.31496062992125984"/>
  <pageSetup paperSize="9" scale="41" fitToHeight="0" orientation="portrait" r:id="rId1"/>
  <headerFooter>
    <oddFooter>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7</vt:i4>
      </vt:variant>
    </vt:vector>
  </HeadingPairs>
  <TitlesOfParts>
    <vt:vector size="13" baseType="lpstr">
      <vt:lpstr>PROPOSTA</vt:lpstr>
      <vt:lpstr>CRONOGRAMA</vt:lpstr>
      <vt:lpstr>BDI</vt:lpstr>
      <vt:lpstr>ENCARGOS SOCIAIS </vt:lpstr>
      <vt:lpstr>COMPOSIÇÕES - SINAPI</vt:lpstr>
      <vt:lpstr>COMPOSIÇÕES - FNDE</vt:lpstr>
      <vt:lpstr>'COMPOSIÇÕES - FNDE'!Area_de_impressao</vt:lpstr>
      <vt:lpstr>'ENCARGOS SOCIAIS '!Area_de_impressao</vt:lpstr>
      <vt:lpstr>PROPOSTA!Area_de_impressao</vt:lpstr>
      <vt:lpstr>'COMPOSIÇÕES - FNDE'!Titulos_de_impressao</vt:lpstr>
      <vt:lpstr>'COMPOSIÇÕES - SINAPI'!Titulos_de_impressao</vt:lpstr>
      <vt:lpstr>CRONOGRAMA!Titulos_de_impressao</vt:lpstr>
      <vt:lpstr>PROPOSTA!Titulos_de_impressao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Ruan Aslan</dc:creator>
  <cp:lastModifiedBy>Ruan Aslan</cp:lastModifiedBy>
  <cp:lastPrinted>2025-08-01T21:50:40Z</cp:lastPrinted>
  <dcterms:created xsi:type="dcterms:W3CDTF">2025-07-22T18:39:39Z</dcterms:created>
  <dcterms:modified xsi:type="dcterms:W3CDTF">2025-08-20T18:29:51Z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2025-07-22T00:00:00Z</vt:filetime>
  </property>
  <property fmtid="{D5CDD505-2E9C-101B-9397-08002B2CF9AE}" pid="3" name="LastSaved">
    <vt:filetime>2025-07-22T00:00:00Z</vt:filetime>
  </property>
  <property fmtid="{D5CDD505-2E9C-101B-9397-08002B2CF9AE}" pid="4" name="Producer">
    <vt:lpwstr>iLovePDF</vt:lpwstr>
  </property>
</Properties>
</file>